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43" l="1"/>
  <c r="C7" l="1"/>
  <c r="D55" l="1"/>
  <c r="D21"/>
  <c r="D49"/>
  <c r="D51"/>
  <c r="D39"/>
  <c r="D31"/>
  <c r="N9"/>
  <c r="D37"/>
  <c r="D46"/>
  <c r="D29"/>
  <c r="D16"/>
  <c r="D24"/>
  <c r="N8"/>
  <c r="D28"/>
  <c r="D44"/>
  <c r="D33"/>
  <c r="D54"/>
  <c r="Q3"/>
  <c r="D14"/>
  <c r="D13"/>
  <c r="D19"/>
  <c r="D53"/>
  <c r="D17"/>
  <c r="D15"/>
  <c r="D26"/>
  <c r="D41"/>
  <c r="D7"/>
  <c r="E7" s="1"/>
  <c r="D20"/>
  <c r="D12"/>
  <c r="D50"/>
  <c r="D52"/>
  <c r="D35"/>
  <c r="D32"/>
  <c r="M8"/>
  <c r="D18"/>
  <c r="D27"/>
  <c r="D40"/>
  <c r="M9"/>
  <c r="D47"/>
  <c r="D45"/>
  <c r="D30"/>
  <c r="D48"/>
  <c r="D42"/>
  <c r="D38"/>
  <c r="D23"/>
  <c r="D22"/>
  <c r="D34"/>
  <c r="D25"/>
  <c r="D36"/>
  <c r="D43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<sst xmlns="http://schemas.openxmlformats.org/spreadsheetml/2006/main" count="107" uniqueCount="67">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</sst>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1294.3798654405264</c:v>
                </c:pt>
                <c:pt idx="1">
                  <c:v>1289.7769778606885</c:v>
                </c:pt>
                <c:pt idx="2">
                  <c:v>553.11</c:v>
                </c:pt>
                <c:pt idx="3">
                  <c:v>279.50290718812965</c:v>
                </c:pt>
                <c:pt idx="4">
                  <c:v>229.04438284785937</c:v>
                </c:pt>
                <c:pt idx="5">
                  <c:v>825.69095040474576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1294.3798654405264</v>
          </cell>
        </row>
      </sheetData>
      <sheetData sheetId="1">
        <row r="4">
          <cell r="J4">
            <v>1289.7769778606885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2.61381228467285</v>
          </cell>
        </row>
      </sheetData>
      <sheetData sheetId="4">
        <row r="47">
          <cell r="M47">
            <v>111.75</v>
          </cell>
          <cell r="O47">
            <v>2.2186546334751611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2.7127770614361677</v>
          </cell>
        </row>
      </sheetData>
      <sheetData sheetId="8">
        <row r="4">
          <cell r="J4">
            <v>42.03415285272326</v>
          </cell>
        </row>
      </sheetData>
      <sheetData sheetId="9">
        <row r="4">
          <cell r="J4">
            <v>10.491522224525699</v>
          </cell>
        </row>
      </sheetData>
      <sheetData sheetId="10">
        <row r="4">
          <cell r="J4">
            <v>21.365580124703214</v>
          </cell>
        </row>
      </sheetData>
      <sheetData sheetId="11">
        <row r="4">
          <cell r="J4">
            <v>12.591111845285143</v>
          </cell>
        </row>
      </sheetData>
      <sheetData sheetId="12">
        <row r="4">
          <cell r="J4">
            <v>53.90101601410904</v>
          </cell>
        </row>
      </sheetData>
      <sheetData sheetId="13">
        <row r="4">
          <cell r="J4">
            <v>3.2839831945151148</v>
          </cell>
        </row>
      </sheetData>
      <sheetData sheetId="14">
        <row r="4">
          <cell r="J4">
            <v>229.04438284785937</v>
          </cell>
        </row>
      </sheetData>
      <sheetData sheetId="15">
        <row r="4">
          <cell r="J4">
            <v>5.1586347794715586</v>
          </cell>
        </row>
      </sheetData>
      <sheetData sheetId="16">
        <row r="4">
          <cell r="J4">
            <v>48.305727178337129</v>
          </cell>
        </row>
      </sheetData>
      <sheetData sheetId="17">
        <row r="4">
          <cell r="J4">
            <v>6.192198894073047</v>
          </cell>
        </row>
      </sheetData>
      <sheetData sheetId="18">
        <row r="4">
          <cell r="J4">
            <v>5.2767123745772659</v>
          </cell>
        </row>
      </sheetData>
      <sheetData sheetId="19">
        <row r="4">
          <cell r="J4">
            <v>13.832287837825273</v>
          </cell>
        </row>
      </sheetData>
      <sheetData sheetId="20">
        <row r="4">
          <cell r="J4">
            <v>2.4603344849778974</v>
          </cell>
        </row>
      </sheetData>
      <sheetData sheetId="21">
        <row r="4">
          <cell r="J4">
            <v>15.611823981120887</v>
          </cell>
        </row>
      </sheetData>
      <sheetData sheetId="22">
        <row r="4">
          <cell r="J4">
            <v>8.640954008718408</v>
          </cell>
        </row>
      </sheetData>
      <sheetData sheetId="23">
        <row r="4">
          <cell r="J4">
            <v>10.880641021102083</v>
          </cell>
        </row>
      </sheetData>
      <sheetData sheetId="24">
        <row r="4">
          <cell r="J4">
            <v>5.4068776107447354</v>
          </cell>
        </row>
      </sheetData>
      <sheetData sheetId="25">
        <row r="4">
          <cell r="J4">
            <v>16.172359742038736</v>
          </cell>
        </row>
      </sheetData>
      <sheetData sheetId="26">
        <row r="4">
          <cell r="J4">
            <v>51.20488384117877</v>
          </cell>
        </row>
      </sheetData>
      <sheetData sheetId="27">
        <row r="4">
          <cell r="J4">
            <v>1.7279231940766397</v>
          </cell>
        </row>
      </sheetData>
      <sheetData sheetId="28">
        <row r="4">
          <cell r="J4">
            <v>28.889877465641884</v>
          </cell>
        </row>
      </sheetData>
      <sheetData sheetId="29">
        <row r="4">
          <cell r="J4">
            <v>39.727446826023822</v>
          </cell>
        </row>
      </sheetData>
      <sheetData sheetId="30">
        <row r="4">
          <cell r="J4">
            <v>3.0738042817382745</v>
          </cell>
        </row>
      </sheetData>
      <sheetData sheetId="31">
        <row r="4">
          <cell r="J4">
            <v>4.3841184833031557</v>
          </cell>
        </row>
      </sheetData>
      <sheetData sheetId="32">
        <row r="4">
          <cell r="J4">
            <v>2.7210351554052346</v>
          </cell>
        </row>
      </sheetData>
      <sheetData sheetId="33">
        <row r="4">
          <cell r="J4">
            <v>279.50290718812965</v>
          </cell>
        </row>
      </sheetData>
      <sheetData sheetId="34">
        <row r="4">
          <cell r="J4">
            <v>1.001251850368333</v>
          </cell>
        </row>
      </sheetData>
      <sheetData sheetId="35">
        <row r="4">
          <cell r="J4">
            <v>11.421983541788789</v>
          </cell>
        </row>
      </sheetData>
      <sheetData sheetId="36">
        <row r="4">
          <cell r="J4">
            <v>18.210115363843229</v>
          </cell>
        </row>
      </sheetData>
      <sheetData sheetId="37">
        <row r="4">
          <cell r="J4">
            <v>23.004433346237768</v>
          </cell>
        </row>
      </sheetData>
      <sheetData sheetId="38">
        <row r="4">
          <cell r="J4">
            <v>17.596121306707371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553.11</f>
        <v>553.11</v>
      </c>
      <c r="P2" t="s">
        <v>8</v>
      </c>
      <c r="Q2" s="10">
        <f>N2+K2+H2</f>
        <v>610.19000000000005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0.13646188220127586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4471.5050837419494</v>
      </c>
      <c r="D7" s="20">
        <f>(C7*[1]Feuil1!$K$2-C4)/C4</f>
        <v>0.56864673330962767</v>
      </c>
      <c r="E7" s="31">
        <f>C7-C7/(1+D7)</f>
        <v>1620.9556331924991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1294.3798654405264</v>
      </c>
    </row>
    <row r="9" spans="2:20">
      <c r="M9" s="17" t="str">
        <f>IF(C13&gt;C7*Params!F8,B13,"Others")</f>
        <v>BTC</v>
      </c>
      <c r="N9" s="18">
        <f>IF(C13&gt;C7*0.1,C13,C7)</f>
        <v>1289.7769778606885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553.11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279.50290718812965</v>
      </c>
    </row>
    <row r="12" spans="2:20">
      <c r="B12" s="7" t="s">
        <v>19</v>
      </c>
      <c r="C12" s="1">
        <f>[2]ETH!J4</f>
        <v>1294.3798654405264</v>
      </c>
      <c r="D12" s="20">
        <f>C12/$C$7</f>
        <v>0.28947297189637389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229.04438284785937</v>
      </c>
    </row>
    <row r="13" spans="2:20">
      <c r="B13" s="7" t="s">
        <v>4</v>
      </c>
      <c r="C13" s="1">
        <f>[2]BTC!J4</f>
        <v>1289.7769778606885</v>
      </c>
      <c r="D13" s="20">
        <f t="shared" ref="D13:D55" si="0">C13/$C$7</f>
        <v>0.28844358973228479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825.69095040474576</v>
      </c>
      <c r="Q13" s="23"/>
    </row>
    <row r="14" spans="2:20">
      <c r="B14" s="7" t="s">
        <v>59</v>
      </c>
      <c r="C14" s="1">
        <f>$N$2</f>
        <v>553.11</v>
      </c>
      <c r="D14" s="20">
        <f t="shared" si="0"/>
        <v>0.1236966054251097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279.50290718812965</v>
      </c>
      <c r="D15" s="20">
        <f t="shared" si="0"/>
        <v>6.2507567799571742E-2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229.04438284785937</v>
      </c>
      <c r="D16" s="20">
        <f t="shared" si="0"/>
        <v>5.1223106886459153E-2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2.4991585139042882E-2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2.0127451118692255E-2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1.3988578527491117E-2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51.20488384117877</v>
      </c>
      <c r="D20" s="20">
        <f t="shared" si="0"/>
        <v>1.145137551724045E-2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53.90101601410904</v>
      </c>
      <c r="D21" s="20">
        <f t="shared" si="0"/>
        <v>1.2054334056353646E-2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1.1338464130196638E-2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42.03415285272326</v>
      </c>
      <c r="D23" s="20">
        <f t="shared" si="0"/>
        <v>9.4004484095425115E-3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28.889877465641884</v>
      </c>
      <c r="D24" s="20">
        <f t="shared" si="0"/>
        <v>6.4608844057190652E-3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39.727446826023822</v>
      </c>
      <c r="D25" s="20">
        <f t="shared" si="0"/>
        <v>8.884580489569336E-3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48.305727178337129</v>
      </c>
      <c r="D26" s="20">
        <f t="shared" si="0"/>
        <v>1.080301291705405E-2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21.365580124703214</v>
      </c>
      <c r="D27" s="20">
        <f t="shared" si="0"/>
        <v>4.7781629953607407E-3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18.210115363843229</v>
      </c>
      <c r="D28" s="20">
        <f t="shared" si="0"/>
        <v>4.0724800761277932E-3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16.172359742038736</v>
      </c>
      <c r="D29" s="20">
        <f t="shared" si="0"/>
        <v>3.6167597797976793E-3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1.4268126459695174E-3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13.832287837825273</v>
      </c>
      <c r="D31" s="20">
        <f t="shared" si="0"/>
        <v>3.0934299701723283E-3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12.591111845285143</v>
      </c>
      <c r="D32" s="20">
        <f t="shared" si="0"/>
        <v>2.815855424399597E-3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15.611823981120887</v>
      </c>
      <c r="D33" s="20">
        <f t="shared" si="0"/>
        <v>3.4914024894848682E-3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11.421983541788789</v>
      </c>
      <c r="D34" s="20">
        <f t="shared" si="0"/>
        <v>2.5543935046206806E-3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10.880641021102083</v>
      </c>
      <c r="D35" s="20">
        <f t="shared" si="0"/>
        <v>2.4333285588029993E-3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10.491522224525699</v>
      </c>
      <c r="D36" s="20">
        <f t="shared" si="0"/>
        <v>2.3463066748312714E-3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23.004433346237768</v>
      </c>
      <c r="D37" s="20">
        <f t="shared" si="0"/>
        <v>5.1446734187734974E-3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17.596121306707371</v>
      </c>
      <c r="D38" s="20">
        <f t="shared" si="0"/>
        <v>3.9351674608814656E-3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2.3482026305140964E-3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8.640954008718408</v>
      </c>
      <c r="D40" s="20">
        <f t="shared" si="0"/>
        <v>1.9324486603260848E-3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5.1586347794715586</v>
      </c>
      <c r="D41" s="20">
        <f t="shared" si="0"/>
        <v>1.1536685484777732E-3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5.2767123745772659</v>
      </c>
      <c r="D42" s="20">
        <f t="shared" si="0"/>
        <v>1.1800752265189161E-3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6.192198894073047</v>
      </c>
      <c r="D43" s="20">
        <f t="shared" si="0"/>
        <v>1.3848131173075054E-3</v>
      </c>
    </row>
    <row r="44" spans="2:14">
      <c r="B44" s="22" t="s">
        <v>56</v>
      </c>
      <c r="C44" s="9">
        <f>[2]SHIB!$J$4</f>
        <v>4.3841184833031557</v>
      </c>
      <c r="D44" s="20">
        <f t="shared" si="0"/>
        <v>9.8045700523599426E-4</v>
      </c>
    </row>
    <row r="45" spans="2:14">
      <c r="B45" s="22" t="s">
        <v>23</v>
      </c>
      <c r="C45" s="9">
        <f>[2]LUNA!J4</f>
        <v>5.4068776107447354</v>
      </c>
      <c r="D45" s="20">
        <f t="shared" si="0"/>
        <v>1.2091851646112914E-3</v>
      </c>
    </row>
    <row r="46" spans="2:14">
      <c r="B46" s="22" t="s">
        <v>36</v>
      </c>
      <c r="C46" s="9">
        <f>[2]AMP!$J$4</f>
        <v>3.2839831945151148</v>
      </c>
      <c r="D46" s="20">
        <f t="shared" si="0"/>
        <v>7.344245691356645E-4</v>
      </c>
    </row>
    <row r="47" spans="2:14">
      <c r="B47" s="22" t="s">
        <v>64</v>
      </c>
      <c r="C47" s="10">
        <f>[2]ACE!$J$4</f>
        <v>2.7127770614361677</v>
      </c>
      <c r="D47" s="20">
        <f t="shared" si="0"/>
        <v>6.066809744440675E-4</v>
      </c>
    </row>
    <row r="48" spans="2:14">
      <c r="B48" s="22" t="s">
        <v>40</v>
      </c>
      <c r="C48" s="9">
        <f>[2]SHPING!$J$4</f>
        <v>2.7210351554052346</v>
      </c>
      <c r="D48" s="20">
        <f t="shared" si="0"/>
        <v>6.0852780091846706E-4</v>
      </c>
    </row>
    <row r="49" spans="2:4">
      <c r="B49" s="22" t="s">
        <v>62</v>
      </c>
      <c r="C49" s="10">
        <f>[2]SEI!$J$4</f>
        <v>3.0738042817382745</v>
      </c>
      <c r="D49" s="20">
        <f t="shared" si="0"/>
        <v>6.8742050476793416E-4</v>
      </c>
    </row>
    <row r="50" spans="2:4">
      <c r="B50" s="22" t="s">
        <v>50</v>
      </c>
      <c r="C50" s="9">
        <f>[2]KAVA!$J$4</f>
        <v>2.4603344849778974</v>
      </c>
      <c r="D50" s="20">
        <f t="shared" si="0"/>
        <v>5.5022513424472785E-4</v>
      </c>
    </row>
    <row r="51" spans="2:4">
      <c r="B51" s="7" t="s">
        <v>25</v>
      </c>
      <c r="C51" s="1">
        <f>[2]POLIS!J4</f>
        <v>2.61381228467285</v>
      </c>
      <c r="D51" s="20">
        <f t="shared" si="0"/>
        <v>5.8454865547989015E-4</v>
      </c>
    </row>
    <row r="52" spans="2:4">
      <c r="B52" s="7" t="s">
        <v>28</v>
      </c>
      <c r="C52" s="1">
        <f>[2]ATLAS!O47</f>
        <v>2.2186546334751611</v>
      </c>
      <c r="D52" s="20">
        <f t="shared" si="0"/>
        <v>4.9617625205034867E-4</v>
      </c>
    </row>
    <row r="53" spans="2:4">
      <c r="B53" s="22" t="s">
        <v>63</v>
      </c>
      <c r="C53" s="10">
        <f>[2]MEME!$J$4</f>
        <v>1.7279231940766397</v>
      </c>
      <c r="D53" s="20">
        <f t="shared" si="0"/>
        <v>3.8642988472924617E-4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3.7946811380566503E-4</v>
      </c>
    </row>
    <row r="55" spans="2:4">
      <c r="B55" s="22" t="s">
        <v>43</v>
      </c>
      <c r="C55" s="9">
        <f>[2]TRX!$J$4</f>
        <v>1.001251850368333</v>
      </c>
      <c r="D55" s="20">
        <f t="shared" si="0"/>
        <v>2.2391830750876436E-4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2024-01-04T20:19:44Z</dcterms:modified>
</cp:coreProperties>
</file>