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<sst xmlns="http://schemas.openxmlformats.org/spreadsheetml/2006/main" count="107" uniqueCount="67">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</sst>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1249.4686213807388</c:v>
                </c:pt>
                <c:pt idx="1">
                  <c:v>1235.4659999077137</c:v>
                </c:pt>
                <c:pt idx="2">
                  <c:v>552.16999999999996</c:v>
                </c:pt>
                <c:pt idx="3">
                  <c:v>255.33079838995556</c:v>
                </c:pt>
                <c:pt idx="4">
                  <c:v>221.36260678760789</c:v>
                </c:pt>
                <c:pt idx="5">
                  <c:v>791.40105754522335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1249.4686213807388</v>
          </cell>
        </row>
      </sheetData>
      <sheetData sheetId="1">
        <row r="4">
          <cell r="J4">
            <v>1235.4659999077137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2.4803395844225444</v>
          </cell>
        </row>
      </sheetData>
      <sheetData sheetId="4">
        <row r="47">
          <cell r="M47">
            <v>111.75</v>
          </cell>
          <cell r="O47">
            <v>2.0361695628030461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2.6240088045646512</v>
          </cell>
        </row>
      </sheetData>
      <sheetData sheetId="8">
        <row r="4">
          <cell r="J4">
            <v>40.05473488226108</v>
          </cell>
        </row>
      </sheetData>
      <sheetData sheetId="9">
        <row r="4">
          <cell r="J4">
            <v>10.143128481324634</v>
          </cell>
        </row>
      </sheetData>
      <sheetData sheetId="10">
        <row r="4">
          <cell r="J4">
            <v>20.890820192923076</v>
          </cell>
        </row>
      </sheetData>
      <sheetData sheetId="11">
        <row r="4">
          <cell r="J4">
            <v>12.199502963136437</v>
          </cell>
        </row>
      </sheetData>
      <sheetData sheetId="12">
        <row r="4">
          <cell r="J4">
            <v>49.90816194290673</v>
          </cell>
        </row>
      </sheetData>
      <sheetData sheetId="13">
        <row r="4">
          <cell r="J4">
            <v>3.1925832676589585</v>
          </cell>
        </row>
      </sheetData>
      <sheetData sheetId="14">
        <row r="4">
          <cell r="J4">
            <v>221.36260678760789</v>
          </cell>
        </row>
      </sheetData>
      <sheetData sheetId="15">
        <row r="4">
          <cell r="J4">
            <v>5.0075802413706549</v>
          </cell>
        </row>
      </sheetData>
      <sheetData sheetId="16">
        <row r="4">
          <cell r="J4">
            <v>45.560775143729494</v>
          </cell>
        </row>
      </sheetData>
      <sheetData sheetId="17">
        <row r="4">
          <cell r="J4">
            <v>4.3509362751335381</v>
          </cell>
        </row>
      </sheetData>
      <sheetData sheetId="18">
        <row r="4">
          <cell r="J4">
            <v>4.9305734781943018</v>
          </cell>
        </row>
      </sheetData>
      <sheetData sheetId="19">
        <row r="4">
          <cell r="J4">
            <v>13.609402583156188</v>
          </cell>
        </row>
      </sheetData>
      <sheetData sheetId="20">
        <row r="4">
          <cell r="J4">
            <v>2.4050184774157541</v>
          </cell>
        </row>
      </sheetData>
      <sheetData sheetId="21">
        <row r="4">
          <cell r="J4">
            <v>15.121226590778528</v>
          </cell>
        </row>
      </sheetData>
      <sheetData sheetId="22">
        <row r="4">
          <cell r="J4">
            <v>8.0849923359586473</v>
          </cell>
        </row>
      </sheetData>
      <sheetData sheetId="23">
        <row r="4">
          <cell r="J4">
            <v>10.569724443152721</v>
          </cell>
        </row>
      </sheetData>
      <sheetData sheetId="24">
        <row r="4">
          <cell r="J4">
            <v>5.1518750884924902</v>
          </cell>
        </row>
      </sheetData>
      <sheetData sheetId="25">
        <row r="4">
          <cell r="J4">
            <v>15.035958324641649</v>
          </cell>
        </row>
      </sheetData>
      <sheetData sheetId="26">
        <row r="4">
          <cell r="J4">
            <v>49.335732150190431</v>
          </cell>
        </row>
      </sheetData>
      <sheetData sheetId="27">
        <row r="4">
          <cell r="J4">
            <v>1.4827046668943622</v>
          </cell>
        </row>
      </sheetData>
      <sheetData sheetId="28">
        <row r="4">
          <cell r="J4">
            <v>29.36971937283046</v>
          </cell>
        </row>
      </sheetData>
      <sheetData sheetId="29">
        <row r="4">
          <cell r="J4">
            <v>34.327140179255906</v>
          </cell>
        </row>
      </sheetData>
      <sheetData sheetId="30">
        <row r="4">
          <cell r="J4">
            <v>2.946922648320585</v>
          </cell>
        </row>
      </sheetData>
      <sheetData sheetId="31">
        <row r="4">
          <cell r="J4">
            <v>4.0803482650675464</v>
          </cell>
        </row>
      </sheetData>
      <sheetData sheetId="32">
        <row r="4">
          <cell r="J4">
            <v>2.7594444089472567</v>
          </cell>
        </row>
      </sheetData>
      <sheetData sheetId="33">
        <row r="4">
          <cell r="J4">
            <v>255.33079838995556</v>
          </cell>
        </row>
      </sheetData>
      <sheetData sheetId="34">
        <row r="4">
          <cell r="J4">
            <v>0.97139013177570066</v>
          </cell>
        </row>
      </sheetData>
      <sheetData sheetId="35">
        <row r="4">
          <cell r="J4">
            <v>11.310482379644082</v>
          </cell>
        </row>
      </sheetData>
      <sheetData sheetId="36">
        <row r="4">
          <cell r="J4">
            <v>17.454041472188653</v>
          </cell>
        </row>
      </sheetData>
      <sheetData sheetId="37">
        <row r="4">
          <cell r="J4">
            <v>16.60188577176385</v>
          </cell>
        </row>
      </sheetData>
      <sheetData sheetId="38">
        <row r="4">
          <cell r="J4">
            <v>13.826939834319441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552.17</f>
        <v>552.16999999999996</v>
      </c>
      <c r="P2" t="s">
        <v>8</v>
      </c>
      <c r="Q2" s="10">
        <f>N2+K2+H2</f>
        <v>609.25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0.14151494230839373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4305.1990840112385</v>
      </c>
      <c r="D7" s="20">
        <f>(C7*[1]Feuil1!$K$2-C4)/C4</f>
        <v>0.51030499863154477</v>
      </c>
      <c r="E7" s="31">
        <f>C7-C7/(1+D7)</f>
        <v>1454.6496334617877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1249.4686213807388</v>
      </c>
    </row>
    <row r="9" spans="2:20">
      <c r="M9" s="17" t="str">
        <f>IF(C13&gt;C7*Params!F8,B13,"Others")</f>
        <v>BTC</v>
      </c>
      <c r="N9" s="18">
        <f>IF(C13&gt;C7*0.1,C13,C7)</f>
        <v>1235.4659999077137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552.16999999999996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255.33079838995556</v>
      </c>
    </row>
    <row r="12" spans="2:20">
      <c r="B12" s="7" t="s">
        <v>19</v>
      </c>
      <c r="C12" s="1">
        <f>[2]ETH!J4</f>
        <v>1249.4686213807388</v>
      </c>
      <c r="D12" s="20">
        <f>C12/$C$7</f>
        <v>0.29022319223774068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221.36260678760789</v>
      </c>
    </row>
    <row r="13" spans="2:20">
      <c r="B13" s="7" t="s">
        <v>4</v>
      </c>
      <c r="C13" s="1">
        <f>[2]BTC!J4</f>
        <v>1235.4659999077137</v>
      </c>
      <c r="D13" s="20">
        <f t="shared" ref="D13:D55" si="0">C13/$C$7</f>
        <v>0.2869707011915012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791.40105754522335</v>
      </c>
      <c r="Q13" s="23"/>
    </row>
    <row r="14" spans="2:20">
      <c r="B14" s="7" t="s">
        <v>59</v>
      </c>
      <c r="C14" s="1">
        <f>$N$2</f>
        <v>552.16999999999996</v>
      </c>
      <c r="D14" s="20">
        <f t="shared" si="0"/>
        <v>0.12825655427890975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255.33079838995556</v>
      </c>
      <c r="D15" s="20">
        <f t="shared" si="0"/>
        <v>5.9307547318359743E-2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221.36260678760789</v>
      </c>
      <c r="D16" s="20">
        <f t="shared" si="0"/>
        <v>5.1417507638545717E-2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2.5956987776713993E-2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2.0904956598695835E-2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1.4528944836093604E-2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49.335732150190431</v>
      </c>
      <c r="D20" s="20">
        <f t="shared" si="0"/>
        <v>1.1459570437384596E-2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49.90816194290673</v>
      </c>
      <c r="D21" s="20">
        <f t="shared" si="0"/>
        <v>1.159253288152387E-2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1.1776458883931987E-2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40.05473488226108</v>
      </c>
      <c r="D23" s="20">
        <f t="shared" si="0"/>
        <v>9.3038054920659558E-3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29.36971937283046</v>
      </c>
      <c r="D24" s="20">
        <f t="shared" si="0"/>
        <v>6.8219189867210778E-3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34.327140179255906</v>
      </c>
      <c r="D25" s="20">
        <f t="shared" si="0"/>
        <v>7.9734152844965853E-3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45.560775143729494</v>
      </c>
      <c r="D26" s="20">
        <f t="shared" si="0"/>
        <v>1.0582733633140056E-2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20.890820192923076</v>
      </c>
      <c r="D27" s="20">
        <f t="shared" si="0"/>
        <v>4.852463216046838E-3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17.454041472188653</v>
      </c>
      <c r="D28" s="20">
        <f t="shared" si="0"/>
        <v>4.0541775494215655E-3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15.035958324641649</v>
      </c>
      <c r="D29" s="20">
        <f t="shared" si="0"/>
        <v>3.4925117355159223E-3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1.4819291455519935E-3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13.609402583156188</v>
      </c>
      <c r="D31" s="20">
        <f t="shared" si="0"/>
        <v>3.1611552259451009E-3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12.199502963136437</v>
      </c>
      <c r="D32" s="20">
        <f t="shared" si="0"/>
        <v>2.8336675552225383E-3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15.121226590778528</v>
      </c>
      <c r="D33" s="20">
        <f t="shared" si="0"/>
        <v>3.5123176177696723E-3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11.310482379644082</v>
      </c>
      <c r="D34" s="20">
        <f t="shared" si="0"/>
        <v>2.6271682584085945E-3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10.569724443152721</v>
      </c>
      <c r="D35" s="20">
        <f t="shared" si="0"/>
        <v>2.4551070082698013E-3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10.143128481324634</v>
      </c>
      <c r="D36" s="20">
        <f t="shared" si="0"/>
        <v>2.356018451967634E-3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16.60188577176385</v>
      </c>
      <c r="D37" s="20">
        <f t="shared" si="0"/>
        <v>3.8562411279469909E-3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13.826939834319441</v>
      </c>
      <c r="D38" s="20">
        <f t="shared" si="0"/>
        <v>3.2116841903247388E-3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2.4389116031811806E-3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8.0849923359586473</v>
      </c>
      <c r="D40" s="20">
        <f t="shared" si="0"/>
        <v>1.8779601542667109E-3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5.0075802413706549</v>
      </c>
      <c r="D41" s="20">
        <f t="shared" si="0"/>
        <v>1.1631471956704484E-3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4.9305734781943018</v>
      </c>
      <c r="D42" s="20">
        <f t="shared" si="0"/>
        <v>1.1452602729814737E-3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4.3509362751335381</v>
      </c>
      <c r="D43" s="20">
        <f t="shared" si="0"/>
        <v>1.0106237110595326E-3</v>
      </c>
    </row>
    <row r="44" spans="2:14">
      <c r="B44" s="22" t="s">
        <v>56</v>
      </c>
      <c r="C44" s="9">
        <f>[2]SHIB!$J$4</f>
        <v>4.0803482650675464</v>
      </c>
      <c r="D44" s="20">
        <f t="shared" si="0"/>
        <v>9.4777225987556556E-4</v>
      </c>
    </row>
    <row r="45" spans="2:14">
      <c r="B45" s="22" t="s">
        <v>23</v>
      </c>
      <c r="C45" s="9">
        <f>[2]LUNA!J4</f>
        <v>5.1518750884924902</v>
      </c>
      <c r="D45" s="20">
        <f t="shared" si="0"/>
        <v>1.1966636125204197E-3</v>
      </c>
    </row>
    <row r="46" spans="2:14">
      <c r="B46" s="22" t="s">
        <v>36</v>
      </c>
      <c r="C46" s="9">
        <f>[2]AMP!$J$4</f>
        <v>3.1925832676589585</v>
      </c>
      <c r="D46" s="20">
        <f t="shared" si="0"/>
        <v>7.4156460720147834E-4</v>
      </c>
    </row>
    <row r="47" spans="2:14">
      <c r="B47" s="22" t="s">
        <v>64</v>
      </c>
      <c r="C47" s="10">
        <f>[2]ACE!$J$4</f>
        <v>2.6240088045646512</v>
      </c>
      <c r="D47" s="20">
        <f t="shared" si="0"/>
        <v>6.0949766860021975E-4</v>
      </c>
    </row>
    <row r="48" spans="2:14">
      <c r="B48" s="22" t="s">
        <v>40</v>
      </c>
      <c r="C48" s="9">
        <f>[2]SHPING!$J$4</f>
        <v>2.7594444089472567</v>
      </c>
      <c r="D48" s="20">
        <f t="shared" si="0"/>
        <v>6.4095628450618091E-4</v>
      </c>
    </row>
    <row r="49" spans="2:4">
      <c r="B49" s="22" t="s">
        <v>62</v>
      </c>
      <c r="C49" s="10">
        <f>[2]SEI!$J$4</f>
        <v>2.946922648320585</v>
      </c>
      <c r="D49" s="20">
        <f t="shared" si="0"/>
        <v>6.8450322292061799E-4</v>
      </c>
    </row>
    <row r="50" spans="2:4">
      <c r="B50" s="22" t="s">
        <v>50</v>
      </c>
      <c r="C50" s="9">
        <f>[2]KAVA!$J$4</f>
        <v>2.4050184774157541</v>
      </c>
      <c r="D50" s="20">
        <f t="shared" si="0"/>
        <v>5.5863118766042081E-4</v>
      </c>
    </row>
    <row r="51" spans="2:4">
      <c r="B51" s="7" t="s">
        <v>25</v>
      </c>
      <c r="C51" s="1">
        <f>[2]POLIS!J4</f>
        <v>2.4803395844225444</v>
      </c>
      <c r="D51" s="20">
        <f t="shared" si="0"/>
        <v>5.7612657069311727E-4</v>
      </c>
    </row>
    <row r="52" spans="2:4">
      <c r="B52" s="7" t="s">
        <v>28</v>
      </c>
      <c r="C52" s="1">
        <f>[2]ATLAS!O47</f>
        <v>2.0361695628030461</v>
      </c>
      <c r="D52" s="20">
        <f t="shared" si="0"/>
        <v>4.7295595931092388E-4</v>
      </c>
    </row>
    <row r="53" spans="2:4">
      <c r="B53" s="22" t="s">
        <v>63</v>
      </c>
      <c r="C53" s="10">
        <f>[2]MEME!$J$4</f>
        <v>1.4827046668943622</v>
      </c>
      <c r="D53" s="20">
        <f t="shared" si="0"/>
        <v>3.4439863011233784E-4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3.9412662849938731E-4</v>
      </c>
    </row>
    <row r="55" spans="2:4">
      <c r="B55" s="22" t="s">
        <v>43</v>
      </c>
      <c r="C55" s="9">
        <f>[2]TRX!$J$4</f>
        <v>0.97139013177570066</v>
      </c>
      <c r="D55" s="20">
        <f t="shared" si="0"/>
        <v>2.2563187272413833E-4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2024-01-03T14:46:23Z</dcterms:modified>
</cp:coreProperties>
</file>