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<sst xmlns="http://schemas.openxmlformats.org/spreadsheetml/2006/main" count="97" uniqueCount="60">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</sst>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799.39035463047571</c:v>
                </c:pt>
                <c:pt idx="1">
                  <c:v>733.0456726225367</c:v>
                </c:pt>
                <c:pt idx="2">
                  <c:v>140.92152497370836</c:v>
                </c:pt>
                <c:pt idx="3">
                  <c:v>565.48579401196673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799.39035463047571</v>
          </cell>
        </row>
      </sheetData>
      <sheetData sheetId="1">
        <row r="4">
          <cell r="J4">
            <v>733.0456726225367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0.7044072530078298</v>
          </cell>
        </row>
      </sheetData>
      <sheetData sheetId="4">
        <row r="46">
          <cell r="M46">
            <v>70.349999999999994</v>
          </cell>
          <cell r="O46">
            <v>1.1715453672828797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24.228091829183999</v>
          </cell>
        </row>
      </sheetData>
      <sheetData sheetId="8">
        <row r="4">
          <cell r="J4">
            <v>5.6056881189972279</v>
          </cell>
        </row>
      </sheetData>
      <sheetData sheetId="9">
        <row r="4">
          <cell r="J4">
            <v>10.951738016090689</v>
          </cell>
        </row>
      </sheetData>
      <sheetData sheetId="10">
        <row r="4">
          <cell r="J4">
            <v>7.8261961881711972</v>
          </cell>
        </row>
      </sheetData>
      <sheetData sheetId="11">
        <row r="4">
          <cell r="J4">
            <v>25.166895137713411</v>
          </cell>
        </row>
      </sheetData>
      <sheetData sheetId="12">
        <row r="4">
          <cell r="J4">
            <v>1.6012707028151643</v>
          </cell>
        </row>
      </sheetData>
      <sheetData sheetId="13">
        <row r="4">
          <cell r="J4">
            <v>121.88665759954752</v>
          </cell>
        </row>
      </sheetData>
      <sheetData sheetId="14">
        <row r="4">
          <cell r="J4">
            <v>3.6822400772314841</v>
          </cell>
        </row>
      </sheetData>
      <sheetData sheetId="15">
        <row r="4">
          <cell r="J4">
            <v>24.049802710186956</v>
          </cell>
        </row>
      </sheetData>
      <sheetData sheetId="16">
        <row r="4">
          <cell r="J4">
            <v>2.796987642933356</v>
          </cell>
        </row>
      </sheetData>
      <sheetData sheetId="17">
        <row r="4">
          <cell r="J4">
            <v>5.0827107119290655</v>
          </cell>
        </row>
      </sheetData>
      <sheetData sheetId="18">
        <row r="4">
          <cell r="J4">
            <v>6.6045820185926853</v>
          </cell>
        </row>
      </sheetData>
      <sheetData sheetId="19">
        <row r="4">
          <cell r="J4">
            <v>7.18053206190491</v>
          </cell>
        </row>
      </sheetData>
      <sheetData sheetId="20">
        <row r="4">
          <cell r="J4">
            <v>9.6439909514998909</v>
          </cell>
        </row>
      </sheetData>
      <sheetData sheetId="21">
        <row r="4">
          <cell r="J4">
            <v>0.99219310940920691</v>
          </cell>
        </row>
      </sheetData>
      <sheetData sheetId="22">
        <row r="4">
          <cell r="J4">
            <v>19.330289019479661</v>
          </cell>
        </row>
      </sheetData>
      <sheetData sheetId="23">
        <row r="4">
          <cell r="J4">
            <v>24.528594087955881</v>
          </cell>
        </row>
      </sheetData>
      <sheetData sheetId="24">
        <row r="4">
          <cell r="J4">
            <v>19.832417614601734</v>
          </cell>
        </row>
      </sheetData>
      <sheetData sheetId="25">
        <row r="4">
          <cell r="J4">
            <v>22.703843033541549</v>
          </cell>
        </row>
      </sheetData>
      <sheetData sheetId="26">
        <row r="4">
          <cell r="J4">
            <v>3.1053232405725297</v>
          </cell>
        </row>
      </sheetData>
      <sheetData sheetId="27">
        <row r="4">
          <cell r="J4">
            <v>140.92152497370836</v>
          </cell>
        </row>
      </sheetData>
      <sheetData sheetId="28">
        <row r="4">
          <cell r="J4">
            <v>0.71898290508881024</v>
          </cell>
        </row>
      </sheetData>
      <sheetData sheetId="29">
        <row r="4">
          <cell r="J4">
            <v>6.9277115892127066</v>
          </cell>
        </row>
      </sheetData>
      <sheetData sheetId="30">
        <row r="4">
          <cell r="J4">
            <v>21.833813246126013</v>
          </cell>
        </row>
      </sheetData>
      <sheetData sheetId="31">
        <row r="4">
          <cell r="J4">
            <v>4.32057563878206</v>
          </cell>
        </row>
      </sheetData>
      <sheetData sheetId="32">
        <row r="4">
          <cell r="J4">
            <v>1.7758444765069095</v>
          </cell>
        </row>
      </sheetData>
      <sheetData sheetId="33">
        <row r="4">
          <cell r="J4">
            <v>3.3191917263996062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1.792090551112499E-2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2261.0464619014856</v>
      </c>
      <c r="D7" s="20">
        <f>(C7*[1]Feuil1!$K$2-C4)/C4</f>
        <v>-0.14053789459885047</v>
      </c>
      <c r="E7" s="31">
        <f>C7-C7/(1+D7)</f>
        <v>-369.72276886774489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799.39035463047571</v>
      </c>
    </row>
    <row r="9" spans="2:20">
      <c r="M9" s="17" t="str">
        <f>IF(C13&gt;C7*[2]Params!F8,B13,"Others")</f>
        <v>BTC</v>
      </c>
      <c r="N9" s="18">
        <f>IF(C13&gt;C7*0.1,C13,C7)</f>
        <v>733.0456726225367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140.92152497370836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565.48579401196673</v>
      </c>
    </row>
    <row r="12" spans="2:20">
      <c r="B12" s="7" t="s">
        <v>19</v>
      </c>
      <c r="C12" s="1">
        <f>[2]ETH!J4</f>
        <v>799.39035463047571</v>
      </c>
      <c r="D12" s="20">
        <f>C12/$C$7</f>
        <v>0.35354884037111189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733.0456726225367</v>
      </c>
      <c r="D13" s="20">
        <f t="shared" ref="D13:D50" si="0">C13/$C$7</f>
        <v>0.32420637301104505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140.92152497370836</v>
      </c>
      <c r="D14" s="20">
        <f t="shared" si="0"/>
        <v>6.2325797964893098E-2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121.88665759954752</v>
      </c>
      <c r="D15" s="20">
        <f t="shared" si="0"/>
        <v>5.3907188398527546E-2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3.1113911715390997E-2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3.0583184010224418E-2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25.166895137713411</v>
      </c>
      <c r="D18" s="20">
        <f>C18/$C$7</f>
        <v>1.1130640418838921E-2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24.528594087955881</v>
      </c>
      <c r="D19" s="20">
        <f>C19/$C$7</f>
        <v>1.0848337042719557E-2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24.049802710186956</v>
      </c>
      <c r="D20" s="20">
        <f t="shared" si="0"/>
        <v>1.063658050173885E-2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24.228091829183999</v>
      </c>
      <c r="D21" s="20">
        <f t="shared" si="0"/>
        <v>1.0715432980890078E-2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22.703843033541549</v>
      </c>
      <c r="D22" s="20">
        <f t="shared" si="0"/>
        <v>1.0041298759711539E-2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19.330289019479661</v>
      </c>
      <c r="D23" s="20">
        <f t="shared" si="0"/>
        <v>8.5492666095960505E-3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19.832417614601734</v>
      </c>
      <c r="D24" s="20">
        <f t="shared" si="0"/>
        <v>8.7713445737524331E-3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5.7495501393046624E-3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21.833813246126013</v>
      </c>
      <c r="D26" s="20">
        <f t="shared" si="0"/>
        <v>9.6565079992935229E-3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10.951738016090689</v>
      </c>
      <c r="D27" s="20">
        <f t="shared" si="0"/>
        <v>4.8436589873878753E-3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6.3421960767406811E-3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5.5903318277546873E-3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5.9883776066296246E-3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9.6439909514998909</v>
      </c>
      <c r="D31" s="20">
        <f t="shared" si="0"/>
        <v>4.2652776552807E-3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7.8261961881711972</v>
      </c>
      <c r="D32" s="20">
        <f t="shared" si="0"/>
        <v>3.46131595260964E-3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6.9277115892127066</v>
      </c>
      <c r="D33" s="20">
        <f t="shared" si="0"/>
        <v>3.0639403948323415E-3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7.18053206190491</v>
      </c>
      <c r="D34" s="20">
        <f t="shared" si="0"/>
        <v>3.1757560859082285E-3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6.6045820185926853</v>
      </c>
      <c r="D35" s="20">
        <f t="shared" si="0"/>
        <v>2.9210288819268185E-3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5.6056881189972279</v>
      </c>
      <c r="D36" s="20">
        <f t="shared" si="0"/>
        <v>2.4792449927291539E-3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5.0827107119290655</v>
      </c>
      <c r="D37" s="20">
        <f t="shared" si="0"/>
        <v>2.2479461601397736E-3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2.3882746732496289E-3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3.6822400772314841</v>
      </c>
      <c r="D39" s="20">
        <f t="shared" si="0"/>
        <v>1.6285556883845762E-3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4.32057563878206</v>
      </c>
      <c r="D40" s="20">
        <f t="shared" si="0"/>
        <v>1.9108743281412094E-3</v>
      </c>
    </row>
    <row r="41" spans="2:14">
      <c r="B41" s="22" t="s">
        <v>56</v>
      </c>
      <c r="C41" s="9">
        <f>[2]SHIB!$J$4</f>
        <v>3.1053232405725297</v>
      </c>
      <c r="D41" s="20">
        <f t="shared" si="0"/>
        <v>1.3734008977245994E-3</v>
      </c>
    </row>
    <row r="42" spans="2:14">
      <c r="B42" s="22" t="s">
        <v>33</v>
      </c>
      <c r="C42" s="1">
        <f>[2]EGLD!$J$4</f>
        <v>2.796987642933356</v>
      </c>
      <c r="D42" s="20">
        <f t="shared" si="0"/>
        <v>1.2370323609277613E-3</v>
      </c>
    </row>
    <row r="43" spans="2:14">
      <c r="B43" s="22" t="s">
        <v>50</v>
      </c>
      <c r="C43" s="9">
        <f>[2]KAVA!$J$4</f>
        <v>1.7758444765069095</v>
      </c>
      <c r="D43" s="20">
        <f t="shared" si="0"/>
        <v>7.8540821979105507E-4</v>
      </c>
    </row>
    <row r="44" spans="2:14">
      <c r="B44" s="22" t="s">
        <v>36</v>
      </c>
      <c r="C44" s="9">
        <f>[2]AMP!$J$4</f>
        <v>1.6012707028151643</v>
      </c>
      <c r="D44" s="20">
        <f t="shared" si="0"/>
        <v>7.0819893787964629E-4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7.5044614455778912E-4</v>
      </c>
    </row>
    <row r="46" spans="2:14">
      <c r="B46" s="22" t="s">
        <v>40</v>
      </c>
      <c r="C46" s="9">
        <f>[2]SHPING!$J$4</f>
        <v>3.3191917263996062</v>
      </c>
      <c r="D46" s="20">
        <f t="shared" si="0"/>
        <v>1.4679891732999799E-3</v>
      </c>
    </row>
    <row r="47" spans="2:14">
      <c r="B47" s="22" t="s">
        <v>23</v>
      </c>
      <c r="C47" s="9">
        <f>[2]LUNA!J4</f>
        <v>0.99219310940920691</v>
      </c>
      <c r="D47" s="20">
        <f t="shared" si="0"/>
        <v>4.3882031003237166E-4</v>
      </c>
    </row>
    <row r="48" spans="2:14">
      <c r="B48" s="7" t="s">
        <v>28</v>
      </c>
      <c r="C48" s="1">
        <f>[2]ATLAS!O46</f>
        <v>1.1715453672828797</v>
      </c>
      <c r="D48" s="20">
        <f t="shared" si="0"/>
        <v>5.1814298689715479E-4</v>
      </c>
    </row>
    <row r="49" spans="2:4">
      <c r="B49" s="7" t="s">
        <v>25</v>
      </c>
      <c r="C49" s="1">
        <f>[2]POLIS!J4</f>
        <v>0.7044072530078298</v>
      </c>
      <c r="D49" s="20">
        <f t="shared" si="0"/>
        <v>3.1154037074295247E-4</v>
      </c>
    </row>
    <row r="50" spans="2:4">
      <c r="B50" s="22" t="s">
        <v>43</v>
      </c>
      <c r="C50" s="9">
        <f>[2]TRX!$J$4</f>
        <v>0.71898290508881024</v>
      </c>
      <c r="D50" s="20">
        <f t="shared" si="0"/>
        <v>3.1798678939315688E-4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2023-09-11T20:48:26Z</dcterms:modified>
</cp:coreProperties>
</file>