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14" l="1"/>
  <c r="C46" l="1"/>
  <c r="C49" l="1"/>
  <c r="C32" l="1"/>
  <c r="C22" l="1"/>
  <c r="C18" l="1"/>
  <c r="C7" l="1"/>
  <c r="D20" l="1"/>
  <c r="D42"/>
  <c r="Q3"/>
  <c r="D52"/>
  <c r="D12"/>
  <c r="D16"/>
  <c r="D25"/>
  <c r="D7"/>
  <c r="E7" s="1"/>
  <c r="D49"/>
  <c r="D32"/>
  <c r="D35"/>
  <c r="D53"/>
  <c r="D19"/>
  <c r="D36"/>
  <c r="D40"/>
  <c r="N8"/>
  <c r="D27"/>
  <c r="D38"/>
  <c r="D26"/>
  <c r="D48"/>
  <c r="D29"/>
  <c r="M9"/>
  <c r="D47"/>
  <c r="D37"/>
  <c r="D46"/>
  <c r="D34"/>
  <c r="D45"/>
  <c r="M8"/>
  <c r="D15"/>
  <c r="D39"/>
  <c r="D41"/>
  <c r="D17"/>
  <c r="D21"/>
  <c r="D33"/>
  <c r="D24"/>
  <c r="D54"/>
  <c r="D23"/>
  <c r="D30"/>
  <c r="D50"/>
  <c r="D31"/>
  <c r="N9"/>
  <c r="D28"/>
  <c r="D43"/>
  <c r="D14"/>
  <c r="D44"/>
  <c r="D51"/>
  <c r="D13"/>
  <c r="D22"/>
  <c r="D18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<sst xmlns="http://schemas.openxmlformats.org/spreadsheetml/2006/main" count="112" uniqueCount="68">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</sst>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2146.4772408161334</c:v>
                </c:pt>
                <c:pt idx="1">
                  <c:v>1507.8358353011754</c:v>
                </c:pt>
                <c:pt idx="2">
                  <c:v>464.36745040379924</c:v>
                </c:pt>
                <c:pt idx="3">
                  <c:v>404.32</c:v>
                </c:pt>
                <c:pt idx="4">
                  <c:v>1509.1638089240546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2146.4772408161334</v>
          </cell>
        </row>
      </sheetData>
      <sheetData sheetId="1">
        <row r="4">
          <cell r="J4">
            <v>1507.8358353011754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2.7627631503141137</v>
          </cell>
        </row>
      </sheetData>
      <sheetData sheetId="4">
        <row r="47">
          <cell r="M47">
            <v>141.75</v>
          </cell>
          <cell r="O47">
            <v>0.59668804445745849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3.7319816188701433</v>
          </cell>
        </row>
      </sheetData>
      <sheetData sheetId="7">
        <row r="4">
          <cell r="J4">
            <v>51.940495071569707</v>
          </cell>
        </row>
      </sheetData>
      <sheetData sheetId="8">
        <row r="4">
          <cell r="J4">
            <v>13.715184478482689</v>
          </cell>
        </row>
      </sheetData>
      <sheetData sheetId="9">
        <row r="4">
          <cell r="J4">
            <v>2.7435769111014823</v>
          </cell>
        </row>
      </sheetData>
      <sheetData sheetId="10">
        <row r="4">
          <cell r="J4">
            <v>34.179338700404365</v>
          </cell>
        </row>
      </sheetData>
      <sheetData sheetId="11">
        <row r="4">
          <cell r="J4">
            <v>13.801104039394748</v>
          </cell>
        </row>
      </sheetData>
      <sheetData sheetId="12">
        <row r="4">
          <cell r="J4">
            <v>62.076300837305759</v>
          </cell>
        </row>
      </sheetData>
      <sheetData sheetId="13">
        <row r="4">
          <cell r="J4">
            <v>299.25870329241098</v>
          </cell>
        </row>
      </sheetData>
      <sheetData sheetId="14">
        <row r="4">
          <cell r="J4">
            <v>5.9815622637446486</v>
          </cell>
        </row>
      </sheetData>
      <sheetData sheetId="15">
        <row r="4">
          <cell r="J4">
            <v>57.029458487396788</v>
          </cell>
        </row>
      </sheetData>
      <sheetData sheetId="16">
        <row r="4">
          <cell r="J4">
            <v>6.2446493040140689</v>
          </cell>
        </row>
      </sheetData>
      <sheetData sheetId="17">
        <row r="4">
          <cell r="J4">
            <v>7.5625375460139166</v>
          </cell>
        </row>
      </sheetData>
      <sheetData sheetId="18">
        <row r="4">
          <cell r="J4">
            <v>14.368367383518549</v>
          </cell>
        </row>
      </sheetData>
      <sheetData sheetId="19">
        <row r="4">
          <cell r="J4">
            <v>2.3806768606596425</v>
          </cell>
        </row>
      </sheetData>
      <sheetData sheetId="20">
        <row r="4">
          <cell r="J4">
            <v>20.848247036760092</v>
          </cell>
        </row>
      </sheetData>
      <sheetData sheetId="21">
        <row r="4">
          <cell r="J4">
            <v>13.376426138792185</v>
          </cell>
        </row>
      </sheetData>
      <sheetData sheetId="22">
        <row r="4">
          <cell r="J4">
            <v>12.199162717948344</v>
          </cell>
        </row>
      </sheetData>
      <sheetData sheetId="23">
        <row r="4">
          <cell r="J4">
            <v>5.2456785389946523</v>
          </cell>
        </row>
      </sheetData>
      <sheetData sheetId="24">
        <row r="4">
          <cell r="J4">
            <v>53.15945370486947</v>
          </cell>
        </row>
      </sheetData>
      <sheetData sheetId="25">
        <row r="4">
          <cell r="J4">
            <v>66.426989797766424</v>
          </cell>
        </row>
      </sheetData>
      <sheetData sheetId="26">
        <row r="4">
          <cell r="J4">
            <v>2.2875811743583179</v>
          </cell>
        </row>
      </sheetData>
      <sheetData sheetId="27">
        <row r="4">
          <cell r="J4">
            <v>45.784578094501434</v>
          </cell>
        </row>
      </sheetData>
      <sheetData sheetId="28">
        <row r="4">
          <cell r="J4">
            <v>69.494560846266978</v>
          </cell>
        </row>
      </sheetData>
      <sheetData sheetId="29">
        <row r="4">
          <cell r="J4">
            <v>3.442494858870262</v>
          </cell>
        </row>
      </sheetData>
      <sheetData sheetId="30">
        <row r="4">
          <cell r="J4">
            <v>16.54049895682104</v>
          </cell>
        </row>
      </sheetData>
      <sheetData sheetId="31">
        <row r="4">
          <cell r="J4">
            <v>3.1306512604381398</v>
          </cell>
        </row>
      </sheetData>
      <sheetData sheetId="32">
        <row r="4">
          <cell r="J4">
            <v>464.36745040379924</v>
          </cell>
        </row>
      </sheetData>
      <sheetData sheetId="33">
        <row r="4">
          <cell r="J4">
            <v>1.33809491455792</v>
          </cell>
        </row>
      </sheetData>
      <sheetData sheetId="34">
        <row r="4">
          <cell r="J4">
            <v>18.493418184634638</v>
          </cell>
        </row>
      </sheetData>
      <sheetData sheetId="35">
        <row r="4">
          <cell r="J4">
            <v>18.10167746199636</v>
          </cell>
        </row>
      </sheetData>
      <sheetData sheetId="36">
        <row r="4">
          <cell r="J4">
            <v>21.47750001343319</v>
          </cell>
        </row>
      </sheetData>
      <sheetData sheetId="37">
        <row r="4">
          <cell r="J4">
            <v>23.086740566719584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J28" sqref="J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702.12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0.11639603315750592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6032.1643354451644</v>
      </c>
      <c r="D7" s="20">
        <f>(C7*[1]Feuil1!$K$2-C4)/C4</f>
        <v>1.0239209294710254</v>
      </c>
      <c r="E7" s="31">
        <f>C7-C7/(1+D7)</f>
        <v>3051.7295528364689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2146.4772408161334</v>
      </c>
    </row>
    <row r="9" spans="2:20">
      <c r="M9" s="17" t="str">
        <f>IF(C13&gt;C7*Params!F8,B13,"Others")</f>
        <v>BTC</v>
      </c>
      <c r="N9" s="18">
        <f>IF(C13&gt;C7*0.1,C13,C7)</f>
        <v>1507.8358353011754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464.36745040379924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2146.4772408161334</v>
      </c>
      <c r="D12" s="20">
        <f>C12/$C$7</f>
        <v>0.35583865449476798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1509.1638089240546</v>
      </c>
    </row>
    <row r="13" spans="2:20">
      <c r="B13" s="7" t="s">
        <v>4</v>
      </c>
      <c r="C13" s="1">
        <f>[2]BTC!J4</f>
        <v>1507.8358353011754</v>
      </c>
      <c r="D13" s="20">
        <f t="shared" ref="D13:D51" si="0">C13/$C$7</f>
        <v>0.24996597430893755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464.36745040379924</v>
      </c>
      <c r="D14" s="20">
        <f t="shared" si="0"/>
        <v>7.6981896477051073E-2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6.7027351629696905E-2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4.4521333482566781E-2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299.25870329241098</v>
      </c>
      <c r="D17" s="20">
        <f t="shared" si="0"/>
        <v>4.9610502408556509E-2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2.3499028228901701E-2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45.666666666666664</v>
      </c>
      <c r="D19" s="20">
        <f>C19/$C$7</f>
        <v>7.5705276128384081E-3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62.076300837305759</v>
      </c>
      <c r="D20" s="20">
        <f t="shared" si="0"/>
        <v>1.0290883567701182E-2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66.426989797766424</v>
      </c>
      <c r="D21" s="20">
        <f t="shared" si="0"/>
        <v>1.101213198178962E-2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69.494560846266978</v>
      </c>
      <c r="D22" s="20">
        <f t="shared" si="0"/>
        <v>1.1520667704279047E-2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4.847348045242228E-3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57.029458487396788</v>
      </c>
      <c r="D24" s="20">
        <f t="shared" si="0"/>
        <v>9.4542282530815872E-3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53.15945370486947</v>
      </c>
      <c r="D25" s="20">
        <f t="shared" si="0"/>
        <v>8.8126666895500597E-3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7.1798441805554346E-3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51.940495071569707</v>
      </c>
      <c r="D27" s="20">
        <f t="shared" si="0"/>
        <v>8.6105901933682272E-3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45.784578094501434</v>
      </c>
      <c r="D28" s="20">
        <f t="shared" si="0"/>
        <v>7.5900747308010139E-3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21.47750001343319</v>
      </c>
      <c r="D29" s="20">
        <f t="shared" si="0"/>
        <v>3.5604965016007282E-3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34.179338700404365</v>
      </c>
      <c r="D30" s="20">
        <f t="shared" si="0"/>
        <v>5.6661816223350587E-3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23.086740566719584</v>
      </c>
      <c r="D31" s="20">
        <f t="shared" si="0"/>
        <v>3.8272731449077503E-3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18.493418184634638</v>
      </c>
      <c r="D32" s="20">
        <f t="shared" si="0"/>
        <v>3.0658014530484195E-3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20.848247036760092</v>
      </c>
      <c r="D33" s="20">
        <f t="shared" si="0"/>
        <v>3.4561802161547917E-3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18.10167746199636</v>
      </c>
      <c r="D34" s="20">
        <f t="shared" si="0"/>
        <v>3.000859468570908E-3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16.54049895682104</v>
      </c>
      <c r="D35" s="20">
        <f t="shared" si="0"/>
        <v>2.7420504543665381E-3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14.368367383518549</v>
      </c>
      <c r="D36" s="20">
        <f t="shared" si="0"/>
        <v>2.3819588765328597E-3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13.376426138792185</v>
      </c>
      <c r="D37" s="20">
        <f t="shared" si="0"/>
        <v>2.217516863755176E-3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13.801104039394748</v>
      </c>
      <c r="D38" s="20">
        <f t="shared" si="0"/>
        <v>2.2879191069611745E-3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12.199162717948344</v>
      </c>
      <c r="D39" s="20">
        <f t="shared" si="0"/>
        <v>2.0223525155416817E-3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13.715184478482689</v>
      </c>
      <c r="D40" s="20">
        <f t="shared" si="0"/>
        <v>2.2736755359750206E-3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1.2980415593107607E-3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6.2446493040140689</v>
      </c>
      <c r="D42" s="20">
        <f t="shared" si="0"/>
        <v>1.0352253282159998E-3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5.9815622637446486</v>
      </c>
      <c r="D43" s="20">
        <f t="shared" si="0"/>
        <v>9.9161129092535227E-4</v>
      </c>
    </row>
    <row r="44" spans="2:14">
      <c r="B44" s="22" t="s">
        <v>23</v>
      </c>
      <c r="C44" s="9">
        <f>[2]LUNA!J4</f>
        <v>5.2456785389946523</v>
      </c>
      <c r="D44" s="20">
        <f t="shared" si="0"/>
        <v>8.6961797578539101E-4</v>
      </c>
    </row>
    <row r="45" spans="2:14">
      <c r="B45" s="22" t="s">
        <v>36</v>
      </c>
      <c r="C45" s="9">
        <f>[2]GRT!$J$4</f>
        <v>7.5625375460139166</v>
      </c>
      <c r="D45" s="20">
        <f t="shared" si="0"/>
        <v>1.2537021747859615E-3</v>
      </c>
    </row>
    <row r="46" spans="2:14">
      <c r="B46" s="22" t="s">
        <v>35</v>
      </c>
      <c r="C46" s="9">
        <f>[2]AMP!$J$4</f>
        <v>2.7435769111014823</v>
      </c>
      <c r="D46" s="20">
        <f t="shared" si="0"/>
        <v>4.5482462985634335E-4</v>
      </c>
    </row>
    <row r="47" spans="2:14">
      <c r="B47" s="22" t="s">
        <v>63</v>
      </c>
      <c r="C47" s="10">
        <f>[2]ACE!$J$4</f>
        <v>3.7319816188701433</v>
      </c>
      <c r="D47" s="20">
        <f t="shared" si="0"/>
        <v>6.1868036269186442E-4</v>
      </c>
    </row>
    <row r="48" spans="2:14">
      <c r="B48" s="22" t="s">
        <v>61</v>
      </c>
      <c r="C48" s="10">
        <f>[2]SEI!$J$4</f>
        <v>3.442494858870262</v>
      </c>
      <c r="D48" s="20">
        <f t="shared" si="0"/>
        <v>5.7068983327295431E-4</v>
      </c>
    </row>
    <row r="49" spans="2:4">
      <c r="B49" s="22" t="s">
        <v>39</v>
      </c>
      <c r="C49" s="9">
        <f>[2]SHPING!$J$4</f>
        <v>3.1306512604381398</v>
      </c>
      <c r="D49" s="20">
        <f t="shared" si="0"/>
        <v>5.1899303240834243E-4</v>
      </c>
    </row>
    <row r="50" spans="2:4">
      <c r="B50" s="22" t="s">
        <v>49</v>
      </c>
      <c r="C50" s="9">
        <f>[2]KAVA!$J$4</f>
        <v>2.3806768606596425</v>
      </c>
      <c r="D50" s="20">
        <f t="shared" si="0"/>
        <v>3.9466379366867035E-4</v>
      </c>
    </row>
    <row r="51" spans="2:4">
      <c r="B51" s="7" t="s">
        <v>25</v>
      </c>
      <c r="C51" s="1">
        <f>[2]POLIS!J4</f>
        <v>2.7627631503141137</v>
      </c>
      <c r="D51" s="20">
        <f t="shared" si="0"/>
        <v>4.580052857777831E-4</v>
      </c>
    </row>
    <row r="52" spans="2:4">
      <c r="B52" s="22" t="s">
        <v>62</v>
      </c>
      <c r="C52" s="10">
        <f>[2]MEME!$J$4</f>
        <v>2.2875811743583179</v>
      </c>
      <c r="D52" s="20">
        <f>C52/$C$7</f>
        <v>3.7923057913333486E-4</v>
      </c>
    </row>
    <row r="53" spans="2:4">
      <c r="B53" s="22" t="s">
        <v>42</v>
      </c>
      <c r="C53" s="9">
        <f>[2]TRX!$J$4</f>
        <v>1.33809491455792</v>
      </c>
      <c r="D53" s="20">
        <f>C53/$C$7</f>
        <v>2.2182666786699381E-4</v>
      </c>
    </row>
    <row r="54" spans="2:4">
      <c r="B54" s="7" t="s">
        <v>27</v>
      </c>
      <c r="C54" s="1">
        <f>[2]ATLAS!O47</f>
        <v>0.59668804445745849</v>
      </c>
      <c r="D54" s="20">
        <f>C54/$C$7</f>
        <v>9.8917736864578281E-5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2024-02-27T21:57:35Z</dcterms:modified>
</cp:coreProperties>
</file>