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4" l="1"/>
  <c r="C38"/>
  <c r="C35"/>
  <c r="C23" l="1"/>
  <c r="C20"/>
  <c r="C44" l="1"/>
  <c r="C16" l="1"/>
  <c r="C12" l="1"/>
  <c r="C13" l="1"/>
  <c r="C28" l="1"/>
  <c r="C31" l="1"/>
  <c r="C49" l="1"/>
  <c r="C52" l="1"/>
  <c r="C33" l="1"/>
  <c r="C39" l="1"/>
  <c r="C26" l="1"/>
  <c r="C17" l="1"/>
  <c r="C22" l="1"/>
  <c r="C30" l="1"/>
  <c r="C25"/>
  <c r="C24" l="1"/>
  <c r="C15" l="1"/>
  <c r="C7" l="1"/>
  <c r="D15" s="1"/>
  <c r="D41" l="1"/>
  <c r="D49"/>
  <c r="D19"/>
  <c r="D43"/>
  <c r="D44"/>
  <c r="D22"/>
  <c r="D37"/>
  <c r="D29"/>
  <c r="N8"/>
  <c r="D31"/>
  <c r="D33"/>
  <c r="D30"/>
  <c r="M9"/>
  <c r="D34"/>
  <c r="Q3"/>
  <c r="D12"/>
  <c r="D35"/>
  <c r="D53"/>
  <c r="D17"/>
  <c r="D50"/>
  <c r="D54"/>
  <c r="D7"/>
  <c r="E7" s="1"/>
  <c r="D40"/>
  <c r="N9"/>
  <c r="D24"/>
  <c r="D55"/>
  <c r="D21"/>
  <c r="D23"/>
  <c r="D51"/>
  <c r="D46"/>
  <c r="D18"/>
  <c r="D47"/>
  <c r="D42"/>
  <c r="D28"/>
  <c r="D48"/>
  <c r="D20"/>
  <c r="D13"/>
  <c r="D27"/>
  <c r="D16"/>
  <c r="M8"/>
  <c r="D32"/>
  <c r="D52"/>
  <c r="D36"/>
  <c r="D39"/>
  <c r="D14"/>
  <c r="D38"/>
  <c r="D25"/>
  <c r="D45"/>
  <c r="D26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<sst xmlns="http://schemas.openxmlformats.org/spreadsheetml/2006/main" count="107" uniqueCount="67">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</sst>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1268.0189193066728</c:v>
                </c:pt>
                <c:pt idx="1">
                  <c:v>1284.2006702364254</c:v>
                </c:pt>
                <c:pt idx="2">
                  <c:v>596.75</c:v>
                </c:pt>
                <c:pt idx="3">
                  <c:v>263.51429348062112</c:v>
                </c:pt>
                <c:pt idx="4">
                  <c:v>1063.1784094354857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1284.2006702364254</v>
          </cell>
        </row>
      </sheetData>
      <sheetData sheetId="1">
        <row r="4">
          <cell r="J4">
            <v>1268.0189193066728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3.2451447124379311</v>
          </cell>
        </row>
      </sheetData>
      <sheetData sheetId="4">
        <row r="47">
          <cell r="M47">
            <v>112.44999999999999</v>
          </cell>
          <cell r="O47">
            <v>2.2104000844493861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4.2716135800082879</v>
          </cell>
        </row>
      </sheetData>
      <sheetData sheetId="8">
        <row r="4">
          <cell r="J4">
            <v>45.056585305512144</v>
          </cell>
        </row>
      </sheetData>
      <sheetData sheetId="9">
        <row r="4">
          <cell r="J4">
            <v>11.952616407862052</v>
          </cell>
        </row>
      </sheetData>
      <sheetData sheetId="10">
        <row r="4">
          <cell r="J4">
            <v>24.788283113306999</v>
          </cell>
        </row>
      </sheetData>
      <sheetData sheetId="11">
        <row r="4">
          <cell r="J4">
            <v>14.669590503834925</v>
          </cell>
        </row>
      </sheetData>
      <sheetData sheetId="12">
        <row r="4">
          <cell r="J4">
            <v>64.930363390596142</v>
          </cell>
        </row>
      </sheetData>
      <sheetData sheetId="13">
        <row r="4">
          <cell r="J4">
            <v>3.83604872067556</v>
          </cell>
        </row>
      </sheetData>
      <sheetData sheetId="14">
        <row r="4">
          <cell r="J4">
            <v>189.90680029663488</v>
          </cell>
        </row>
      </sheetData>
      <sheetData sheetId="15">
        <row r="4">
          <cell r="J4">
            <v>5.7719936514939629</v>
          </cell>
        </row>
      </sheetData>
      <sheetData sheetId="16">
        <row r="4">
          <cell r="J4">
            <v>40.084231269899142</v>
          </cell>
        </row>
      </sheetData>
      <sheetData sheetId="17">
        <row r="4">
          <cell r="J4">
            <v>5.4020911548891783</v>
          </cell>
        </row>
      </sheetData>
      <sheetData sheetId="18">
        <row r="4">
          <cell r="J4">
            <v>5.1604038992038612</v>
          </cell>
        </row>
      </sheetData>
      <sheetData sheetId="19">
        <row r="4">
          <cell r="J4">
            <v>13.889220743882015</v>
          </cell>
        </row>
      </sheetData>
      <sheetData sheetId="20">
        <row r="4">
          <cell r="J4">
            <v>2.5803424828044981</v>
          </cell>
        </row>
      </sheetData>
      <sheetData sheetId="21">
        <row r="4">
          <cell r="J4">
            <v>14.410729378438083</v>
          </cell>
        </row>
      </sheetData>
      <sheetData sheetId="22">
        <row r="4">
          <cell r="J4">
            <v>8.4794709460601094</v>
          </cell>
        </row>
      </sheetData>
      <sheetData sheetId="23">
        <row r="4">
          <cell r="J4">
            <v>11.842343234410166</v>
          </cell>
        </row>
      </sheetData>
      <sheetData sheetId="24">
        <row r="4">
          <cell r="J4">
            <v>4.0502747539609407</v>
          </cell>
        </row>
      </sheetData>
      <sheetData sheetId="25">
        <row r="4">
          <cell r="J4">
            <v>20.236694170365382</v>
          </cell>
        </row>
      </sheetData>
      <sheetData sheetId="26">
        <row r="4">
          <cell r="J4">
            <v>52.062367774333225</v>
          </cell>
        </row>
      </sheetData>
      <sheetData sheetId="27">
        <row r="4">
          <cell r="J4">
            <v>1.9824917991307134</v>
          </cell>
        </row>
      </sheetData>
      <sheetData sheetId="28">
        <row r="4">
          <cell r="J4">
            <v>38.981651306709786</v>
          </cell>
        </row>
      </sheetData>
      <sheetData sheetId="29">
        <row r="4">
          <cell r="J4">
            <v>41.530023990700123</v>
          </cell>
        </row>
      </sheetData>
      <sheetData sheetId="30">
        <row r="4">
          <cell r="J4">
            <v>2.2526653268228554</v>
          </cell>
        </row>
      </sheetData>
      <sheetData sheetId="31">
        <row r="4">
          <cell r="J4">
            <v>4.8180796969361683</v>
          </cell>
        </row>
      </sheetData>
      <sheetData sheetId="32">
        <row r="4">
          <cell r="J4">
            <v>2.9345280329360834</v>
          </cell>
        </row>
      </sheetData>
      <sheetData sheetId="33">
        <row r="4">
          <cell r="J4">
            <v>263.51429348062112</v>
          </cell>
        </row>
      </sheetData>
      <sheetData sheetId="34">
        <row r="4">
          <cell r="J4">
            <v>0.9916520283337289</v>
          </cell>
        </row>
      </sheetData>
      <sheetData sheetId="35">
        <row r="4">
          <cell r="J4">
            <v>14.153943890060276</v>
          </cell>
        </row>
      </sheetData>
      <sheetData sheetId="36">
        <row r="4">
          <cell r="J4">
            <v>19.891765968471553</v>
          </cell>
        </row>
      </sheetData>
      <sheetData sheetId="37">
        <row r="4">
          <cell r="J4">
            <v>9.6446455552104062</v>
          </cell>
        </row>
      </sheetData>
      <sheetData sheetId="38">
        <row r="4">
          <cell r="J4">
            <v>7.0325586651152445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25" sqref="N2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596.75</f>
        <v>596.75</v>
      </c>
      <c r="P2" t="s">
        <v>8</v>
      </c>
      <c r="Q2" s="10">
        <f>N2+K2+H2</f>
        <v>673.68000000000006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0.15052073994390638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4475.6622924592066</v>
      </c>
      <c r="D7" s="20">
        <f>(C7*[1]Feuil1!$K$2-C4)/C4</f>
        <v>0.57010512187273643</v>
      </c>
      <c r="E7" s="31">
        <f>C7-C7/(1+D7)</f>
        <v>1625.1128419097563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1268.0189193066728</v>
      </c>
    </row>
    <row r="9" spans="2:20">
      <c r="M9" s="17" t="str">
        <f>IF(C13&gt;C7*Params!F8,B13,"Others")</f>
        <v>ETH</v>
      </c>
      <c r="N9" s="18">
        <f>IF(C13&gt;C7*0.1,C13,C7)</f>
        <v>1284.2006702364254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596.75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263.51429348062112</v>
      </c>
    </row>
    <row r="12" spans="2:20">
      <c r="B12" s="7" t="s">
        <v>4</v>
      </c>
      <c r="C12" s="1">
        <f>[2]BTC!J4</f>
        <v>1268.0189193066728</v>
      </c>
      <c r="D12" s="20">
        <f>C12/$C$7</f>
        <v>0.28331425305324914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1063.1784094354857</v>
      </c>
    </row>
    <row r="13" spans="2:20">
      <c r="B13" s="7" t="s">
        <v>19</v>
      </c>
      <c r="C13" s="1">
        <f>[2]ETH!J4</f>
        <v>1284.2006702364254</v>
      </c>
      <c r="D13" s="20">
        <f t="shared" ref="D13:D55" si="0">C13/$C$7</f>
        <v>0.28692975169286195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596.75</v>
      </c>
      <c r="D14" s="20">
        <f t="shared" si="0"/>
        <v>0.13333222236303011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263.51429348062112</v>
      </c>
      <c r="D15" s="20">
        <f t="shared" si="0"/>
        <v>5.8877161917377373E-2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189.90680029663488</v>
      </c>
      <c r="D16" s="20">
        <f t="shared" si="0"/>
        <v>4.2430994093678211E-2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2.512477319601631E-2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2.3683645698334629E-2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1.3975585268215388E-2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64.930363390596142</v>
      </c>
      <c r="D20" s="20">
        <f t="shared" si="0"/>
        <v>1.4507431335915063E-2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1.1327932423637414E-2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38.981651306709786</v>
      </c>
      <c r="D22" s="20">
        <f t="shared" si="0"/>
        <v>8.7096945121145075E-3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52.062367774333225</v>
      </c>
      <c r="D23" s="20">
        <f t="shared" si="0"/>
        <v>1.1632327099846251E-2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45.056585305512144</v>
      </c>
      <c r="D24" s="20">
        <f t="shared" si="0"/>
        <v>1.006702078068434E-2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41.530023990700123</v>
      </c>
      <c r="D25" s="20">
        <f t="shared" si="0"/>
        <v>9.2790790003686695E-3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40.084231269899142</v>
      </c>
      <c r="D26" s="20">
        <f t="shared" si="0"/>
        <v>8.9560446366641257E-3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5.8605851572388432E-3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24.788283113306999</v>
      </c>
      <c r="D28" s="20">
        <f t="shared" si="0"/>
        <v>5.538461459675229E-3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20.236694170365382</v>
      </c>
      <c r="D29" s="20">
        <f t="shared" si="0"/>
        <v>4.5214971210989392E-3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19.891765968471553</v>
      </c>
      <c r="D30" s="20">
        <f t="shared" si="0"/>
        <v>4.4444295991648156E-3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13.889220743882015</v>
      </c>
      <c r="D31" s="20">
        <f t="shared" si="0"/>
        <v>3.1032771992835981E-3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14.669590503834925</v>
      </c>
      <c r="D32" s="20">
        <f t="shared" si="0"/>
        <v>3.2776356984196282E-3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11.952616407862052</v>
      </c>
      <c r="D33" s="20">
        <f t="shared" si="0"/>
        <v>2.6705804921877928E-3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14.153943890060276</v>
      </c>
      <c r="D34" s="20">
        <f t="shared" si="0"/>
        <v>3.1624244559084508E-3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14.410729378438083</v>
      </c>
      <c r="D35" s="20">
        <f t="shared" si="0"/>
        <v>3.2197981967312223E-3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11.842343234410166</v>
      </c>
      <c r="D36" s="20">
        <f t="shared" si="0"/>
        <v>2.6459420886966087E-3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2.3460215078539019E-3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8.4794709460601094</v>
      </c>
      <c r="D38" s="20">
        <f t="shared" si="0"/>
        <v>1.8945734490170753E-3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5.4020911548891783</v>
      </c>
      <c r="D39" s="20">
        <f t="shared" si="0"/>
        <v>1.2069925749292703E-3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5.7719936514939629</v>
      </c>
      <c r="D40" s="20">
        <f t="shared" si="0"/>
        <v>1.2896401190096206E-3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4.8180796969361683</v>
      </c>
      <c r="D41" s="20">
        <f t="shared" si="0"/>
        <v>1.0765065329110916E-3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5.1604038992038612</v>
      </c>
      <c r="D42" s="20">
        <f t="shared" si="0"/>
        <v>1.1529922415947998E-3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4.2716135800082879</v>
      </c>
      <c r="D43" s="20">
        <f t="shared" si="0"/>
        <v>9.5440926970859511E-4</v>
      </c>
    </row>
    <row r="44" spans="2:14">
      <c r="B44" s="22" t="s">
        <v>23</v>
      </c>
      <c r="C44" s="9">
        <f>[2]LUNA!J4</f>
        <v>4.0502747539609407</v>
      </c>
      <c r="D44" s="20">
        <f t="shared" si="0"/>
        <v>9.0495539862000369E-4</v>
      </c>
    </row>
    <row r="45" spans="2:14">
      <c r="B45" s="22" t="s">
        <v>36</v>
      </c>
      <c r="C45" s="9">
        <f>[2]AMP!$J$4</f>
        <v>3.83604872067556</v>
      </c>
      <c r="D45" s="20">
        <f t="shared" si="0"/>
        <v>8.5709074322669614E-4</v>
      </c>
    </row>
    <row r="46" spans="2:14">
      <c r="B46" s="7" t="s">
        <v>25</v>
      </c>
      <c r="C46" s="1">
        <f>[2]POLIS!J4</f>
        <v>3.2451447124379311</v>
      </c>
      <c r="D46" s="20">
        <f t="shared" si="0"/>
        <v>7.2506469442645263E-4</v>
      </c>
    </row>
    <row r="47" spans="2:14">
      <c r="B47" s="22" t="s">
        <v>40</v>
      </c>
      <c r="C47" s="9">
        <f>[2]SHPING!$J$4</f>
        <v>2.9345280329360834</v>
      </c>
      <c r="D47" s="20">
        <f t="shared" si="0"/>
        <v>6.5566341720650059E-4</v>
      </c>
    </row>
    <row r="48" spans="2:14">
      <c r="B48" s="22" t="s">
        <v>50</v>
      </c>
      <c r="C48" s="9">
        <f>[2]KAVA!$J$4</f>
        <v>2.5803424828044981</v>
      </c>
      <c r="D48" s="20">
        <f t="shared" si="0"/>
        <v>5.7652752021795147E-4</v>
      </c>
    </row>
    <row r="49" spans="2:4">
      <c r="B49" s="22" t="s">
        <v>62</v>
      </c>
      <c r="C49" s="10">
        <f>[2]SEI!$J$4</f>
        <v>2.2526653268228554</v>
      </c>
      <c r="D49" s="20">
        <f t="shared" si="0"/>
        <v>5.0331441016411029E-4</v>
      </c>
    </row>
    <row r="50" spans="2:4">
      <c r="B50" s="22" t="s">
        <v>65</v>
      </c>
      <c r="C50" s="10">
        <f>[2]DYDX!$J$4</f>
        <v>7.0325586651152445</v>
      </c>
      <c r="D50" s="20">
        <f t="shared" si="0"/>
        <v>1.571288941295685E-3</v>
      </c>
    </row>
    <row r="51" spans="2:4">
      <c r="B51" s="22" t="s">
        <v>66</v>
      </c>
      <c r="C51" s="10">
        <f>[2]TIA!$J$4</f>
        <v>9.6446455552104062</v>
      </c>
      <c r="D51" s="20">
        <f t="shared" si="0"/>
        <v>2.1549091341096335E-3</v>
      </c>
    </row>
    <row r="52" spans="2:4">
      <c r="B52" s="7" t="s">
        <v>28</v>
      </c>
      <c r="C52" s="1">
        <f>[2]ATLAS!O47</f>
        <v>2.2104000844493861</v>
      </c>
      <c r="D52" s="20">
        <f t="shared" si="0"/>
        <v>4.9387106086479443E-4</v>
      </c>
    </row>
    <row r="53" spans="2:4">
      <c r="B53" s="22" t="s">
        <v>63</v>
      </c>
      <c r="C53" s="10">
        <f>[2]MEME!$J$4</f>
        <v>1.9824917991307134</v>
      </c>
      <c r="D53" s="20">
        <f t="shared" si="0"/>
        <v>4.4294937141948869E-4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3.7911564571322385E-4</v>
      </c>
    </row>
    <row r="55" spans="2:4">
      <c r="B55" s="22" t="s">
        <v>43</v>
      </c>
      <c r="C55" s="9">
        <f>[2]TRX!$J$4</f>
        <v>0.9916520283337289</v>
      </c>
      <c r="D55" s="20">
        <f t="shared" si="0"/>
        <v>2.2156542731217857E-4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2023-12-25T22:24:36Z</dcterms:modified>
</cp:coreProperties>
</file>