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33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7" l="1"/>
  <c r="D52" s="1"/>
  <c r="D21" l="1"/>
  <c r="D41"/>
  <c r="D35"/>
  <c r="D37"/>
  <c r="D40"/>
  <c r="D7"/>
  <c r="E7" s="1"/>
  <c r="D27"/>
  <c r="D12"/>
  <c r="D33"/>
  <c r="D29"/>
  <c r="D47"/>
  <c r="D23"/>
  <c r="D36"/>
  <c r="D22"/>
  <c r="D13"/>
  <c r="D16"/>
  <c r="D44"/>
  <c r="D32"/>
  <c r="D48"/>
  <c r="D31"/>
  <c r="D14"/>
  <c r="M9"/>
  <c r="D30"/>
  <c r="D39"/>
  <c r="D51"/>
  <c r="D53"/>
  <c r="N8"/>
  <c r="D20"/>
  <c r="M8"/>
  <c r="D46"/>
  <c r="D38"/>
  <c r="N9"/>
  <c r="D17"/>
  <c r="D15"/>
  <c r="D42"/>
  <c r="D34"/>
  <c r="D26"/>
  <c r="D50"/>
  <c r="D43"/>
  <c r="D25"/>
  <c r="D24"/>
  <c r="D19"/>
  <c r="D55"/>
  <c r="D28"/>
  <c r="D45"/>
  <c r="Q3"/>
  <c r="D18"/>
  <c r="D54"/>
  <c r="D49"/>
  <c r="M10" l="1"/>
  <c r="N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<sst xmlns="http://schemas.openxmlformats.org/spreadsheetml/2006/main" count="107" uniqueCount="67">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</sst>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1281.0763298455372</c:v>
                </c:pt>
                <c:pt idx="1">
                  <c:v>1271.9170407282479</c:v>
                </c:pt>
                <c:pt idx="2">
                  <c:v>362.61</c:v>
                </c:pt>
                <c:pt idx="3">
                  <c:v>333.70180288655092</c:v>
                </c:pt>
                <c:pt idx="4">
                  <c:v>1061.2778950683544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1271.9170407282479</v>
          </cell>
        </row>
      </sheetData>
      <sheetData sheetId="1">
        <row r="4">
          <cell r="J4">
            <v>1281.0763298455372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3.3419396405089001</v>
          </cell>
        </row>
      </sheetData>
      <sheetData sheetId="4">
        <row r="47">
          <cell r="M47">
            <v>111.01</v>
          </cell>
          <cell r="O47">
            <v>1.9056329387599149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5.0737828622584713</v>
          </cell>
        </row>
      </sheetData>
      <sheetData sheetId="8">
        <row r="4">
          <cell r="J4">
            <v>44.414039035778764</v>
          </cell>
        </row>
      </sheetData>
      <sheetData sheetId="9">
        <row r="4">
          <cell r="J4">
            <v>12.864680123492809</v>
          </cell>
        </row>
      </sheetData>
      <sheetData sheetId="10">
        <row r="4">
          <cell r="J4">
            <v>22.96721203966424</v>
          </cell>
        </row>
      </sheetData>
      <sheetData sheetId="11">
        <row r="4">
          <cell r="J4">
            <v>13.386375978013678</v>
          </cell>
        </row>
      </sheetData>
      <sheetData sheetId="12">
        <row r="4">
          <cell r="J4">
            <v>62.390594292961687</v>
          </cell>
        </row>
      </sheetData>
      <sheetData sheetId="13">
        <row r="4">
          <cell r="J4">
            <v>3.6526185736783434</v>
          </cell>
        </row>
      </sheetData>
      <sheetData sheetId="14">
        <row r="4">
          <cell r="J4">
            <v>192.51489109408874</v>
          </cell>
        </row>
      </sheetData>
      <sheetData sheetId="15">
        <row r="4">
          <cell r="J4">
            <v>5.6801450303226844</v>
          </cell>
        </row>
      </sheetData>
      <sheetData sheetId="16">
        <row r="4">
          <cell r="J4">
            <v>44.561738271717189</v>
          </cell>
        </row>
      </sheetData>
      <sheetData sheetId="17">
        <row r="4">
          <cell r="J4">
            <v>6.3666184090916618</v>
          </cell>
        </row>
      </sheetData>
      <sheetData sheetId="18">
        <row r="4">
          <cell r="J4">
            <v>4.393237136680475</v>
          </cell>
        </row>
      </sheetData>
      <sheetData sheetId="19">
        <row r="4">
          <cell r="J4">
            <v>12.836391455196765</v>
          </cell>
        </row>
      </sheetData>
      <sheetData sheetId="20">
        <row r="4">
          <cell r="J4">
            <v>2.382214995272141</v>
          </cell>
        </row>
      </sheetData>
      <sheetData sheetId="21">
        <row r="4">
          <cell r="J4">
            <v>12.132523757186897</v>
          </cell>
        </row>
      </sheetData>
      <sheetData sheetId="22">
        <row r="4">
          <cell r="J4">
            <v>8.2311534730220952</v>
          </cell>
        </row>
      </sheetData>
      <sheetData sheetId="23">
        <row r="4">
          <cell r="J4">
            <v>11.538463381781645</v>
          </cell>
        </row>
      </sheetData>
      <sheetData sheetId="24">
        <row r="4">
          <cell r="J4">
            <v>3.9874627372644795</v>
          </cell>
        </row>
      </sheetData>
      <sheetData sheetId="25">
        <row r="4">
          <cell r="J4">
            <v>20.373147846397135</v>
          </cell>
        </row>
      </sheetData>
      <sheetData sheetId="26">
        <row r="4">
          <cell r="J4">
            <v>46.081459869974438</v>
          </cell>
        </row>
      </sheetData>
      <sheetData sheetId="27">
        <row r="4">
          <cell r="J4">
            <v>1.969510862116167</v>
          </cell>
        </row>
      </sheetData>
      <sheetData sheetId="28">
        <row r="4">
          <cell r="J4">
            <v>51.0082896706394</v>
          </cell>
        </row>
      </sheetData>
      <sheetData sheetId="29">
        <row r="4">
          <cell r="J4">
            <v>50.340985525410531</v>
          </cell>
        </row>
      </sheetData>
      <sheetData sheetId="30">
        <row r="4">
          <cell r="J4">
            <v>2.2718106632039494</v>
          </cell>
        </row>
      </sheetData>
      <sheetData sheetId="31">
        <row r="4">
          <cell r="J4">
            <v>4.5693363840742416</v>
          </cell>
        </row>
      </sheetData>
      <sheetData sheetId="32">
        <row r="4">
          <cell r="J4">
            <v>2.8891880858343391</v>
          </cell>
        </row>
      </sheetData>
      <sheetData sheetId="33">
        <row r="4">
          <cell r="J4">
            <v>333.70180288655092</v>
          </cell>
        </row>
      </sheetData>
      <sheetData sheetId="34">
        <row r="4">
          <cell r="J4">
            <v>0.97787774034691233</v>
          </cell>
        </row>
      </sheetData>
      <sheetData sheetId="35">
        <row r="4">
          <cell r="J4">
            <v>12.400503196608188</v>
          </cell>
        </row>
      </sheetData>
      <sheetData sheetId="36">
        <row r="4">
          <cell r="J4">
            <v>19.152770444847469</v>
          </cell>
        </row>
      </sheetData>
      <sheetData sheetId="37">
        <row r="4">
          <cell r="J4">
            <v>2.9556971347570955</v>
          </cell>
        </row>
      </sheetData>
      <sheetData sheetId="38">
        <row r="4">
          <cell r="J4">
            <v>3.025475484069708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11.78+37.53</f>
        <v>49.31</v>
      </c>
      <c r="M2" t="s">
        <v>59</v>
      </c>
      <c r="N2" s="9">
        <f>362.61</f>
        <v>362.61</v>
      </c>
      <c r="P2" t="s">
        <v>8</v>
      </c>
      <c r="Q2" s="10">
        <f>N2+K2+H2</f>
        <v>442.16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0.1025754504600975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4310.5830685286928</v>
      </c>
      <c r="D7" s="20">
        <f>(C7*[1]Feuil1!$K$2-C4)/C4</f>
        <v>0.52881126563083947</v>
      </c>
      <c r="E7" s="31">
        <f>C7-C7/(1+D7)</f>
        <v>1491.0178511373888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1281.0763298455372</v>
      </c>
    </row>
    <row r="9" spans="2:20">
      <c r="M9" s="17" t="str">
        <f>IF(C13&gt;C7*Params!F8,B13,"Others")</f>
        <v>ETH</v>
      </c>
      <c r="N9" s="18">
        <f>IF(C13&gt;C7*0.1,C13,C7)</f>
        <v>1271.9170407282479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362.61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333.70180288655092</v>
      </c>
    </row>
    <row r="12" spans="2:20">
      <c r="B12" s="7" t="s">
        <v>4</v>
      </c>
      <c r="C12" s="1">
        <f>[2]BTC!J4</f>
        <v>1281.0763298455372</v>
      </c>
      <c r="D12" s="20">
        <f>C12/$C$7</f>
        <v>0.29719328208719564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1061.2778950683544</v>
      </c>
    </row>
    <row r="13" spans="2:20">
      <c r="B13" s="7" t="s">
        <v>19</v>
      </c>
      <c r="C13" s="1">
        <f>[2]ETH!J4</f>
        <v>1271.9170407282479</v>
      </c>
      <c r="D13" s="20">
        <f t="shared" ref="D13:D55" si="0">C13/$C$7</f>
        <v>0.29506844445579478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362.61</v>
      </c>
      <c r="D14" s="20">
        <f t="shared" si="0"/>
        <v>8.4120870479771931E-2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333.70180288655092</v>
      </c>
      <c r="D15" s="20">
        <f t="shared" si="0"/>
        <v>7.741453942110238E-2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192.51489109408874</v>
      </c>
      <c r="D16" s="20">
        <f t="shared" si="0"/>
        <v>4.4660986236323426E-2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2.5752896588509645E-2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103.33333333333333</v>
      </c>
      <c r="D18" s="20">
        <f>C18/$C$7</f>
        <v>2.3972008354916943E-2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1.451079796064569E-2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62.390594292961687</v>
      </c>
      <c r="D20" s="20">
        <f t="shared" si="0"/>
        <v>1.4473817880572041E-2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1.1439287728847947E-2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51.0082896706394</v>
      </c>
      <c r="D22" s="20">
        <f t="shared" si="0"/>
        <v>1.1833269156334755E-2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46.081459869974438</v>
      </c>
      <c r="D23" s="20">
        <f t="shared" si="0"/>
        <v>1.0690307816223842E-2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44.414039035778764</v>
      </c>
      <c r="D24" s="20">
        <f t="shared" si="0"/>
        <v>1.0303487562980281E-2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50.340985525410531</v>
      </c>
      <c r="D25" s="20">
        <f t="shared" si="0"/>
        <v>1.1678463151063492E-2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44.561738271717189</v>
      </c>
      <c r="D26" s="20">
        <f t="shared" si="0"/>
        <v>1.0337751891863482E-2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7.0152922514776297E-3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22.96721203966424</v>
      </c>
      <c r="D28" s="20">
        <f t="shared" si="0"/>
        <v>5.328098699070776E-3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20.373147846397135</v>
      </c>
      <c r="D29" s="20">
        <f t="shared" si="0"/>
        <v>4.7263090682882923E-3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19.152770444847469</v>
      </c>
      <c r="D30" s="20">
        <f t="shared" si="0"/>
        <v>4.443197159261514E-3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12.836391455196765</v>
      </c>
      <c r="D31" s="20">
        <f t="shared" si="0"/>
        <v>2.977878224622206E-3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13.386375978013678</v>
      </c>
      <c r="D32" s="20">
        <f t="shared" si="0"/>
        <v>3.1054675818097096E-3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12.864680123492809</v>
      </c>
      <c r="D33" s="20">
        <f t="shared" si="0"/>
        <v>2.9844408329390663E-3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12.400503196608188</v>
      </c>
      <c r="D34" s="20">
        <f t="shared" si="0"/>
        <v>2.8767577377509586E-3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12.132523757186897</v>
      </c>
      <c r="D35" s="20">
        <f t="shared" si="0"/>
        <v>2.8145899439372185E-3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11.538463381781645</v>
      </c>
      <c r="D36" s="20">
        <f t="shared" si="0"/>
        <v>2.6767755541061882E-3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2.435865365096399E-3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8.2311534730220952</v>
      </c>
      <c r="D38" s="20">
        <f t="shared" si="0"/>
        <v>1.9095220628311865E-3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6.3666184090916618</v>
      </c>
      <c r="D39" s="20">
        <f t="shared" si="0"/>
        <v>1.4769738357610967E-3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5.6801450303226844</v>
      </c>
      <c r="D40" s="20">
        <f t="shared" si="0"/>
        <v>1.3177208141035679E-3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4.5693363840742416</v>
      </c>
      <c r="D41" s="20">
        <f t="shared" si="0"/>
        <v>1.0600274513753584E-3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4.393237136680475</v>
      </c>
      <c r="D42" s="20">
        <f t="shared" si="0"/>
        <v>1.0191746839900231E-3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5.0737828622584713</v>
      </c>
      <c r="D43" s="20">
        <f t="shared" si="0"/>
        <v>1.1770525661138175E-3</v>
      </c>
    </row>
    <row r="44" spans="2:14">
      <c r="B44" s="22" t="s">
        <v>23</v>
      </c>
      <c r="C44" s="9">
        <f>[2]LUNA!J4</f>
        <v>3.9874627372644795</v>
      </c>
      <c r="D44" s="20">
        <f t="shared" si="0"/>
        <v>9.2504022631571695E-4</v>
      </c>
    </row>
    <row r="45" spans="2:14">
      <c r="B45" s="22" t="s">
        <v>36</v>
      </c>
      <c r="C45" s="9">
        <f>[2]AMP!$J$4</f>
        <v>3.6526185736783434</v>
      </c>
      <c r="D45" s="20">
        <f t="shared" si="0"/>
        <v>8.473606738600844E-4</v>
      </c>
    </row>
    <row r="46" spans="2:14">
      <c r="B46" s="7" t="s">
        <v>25</v>
      </c>
      <c r="C46" s="1">
        <f>[2]POLIS!J4</f>
        <v>3.3419396405089001</v>
      </c>
      <c r="D46" s="20">
        <f t="shared" si="0"/>
        <v>7.7528714500555622E-4</v>
      </c>
    </row>
    <row r="47" spans="2:14">
      <c r="B47" s="22" t="s">
        <v>40</v>
      </c>
      <c r="C47" s="9">
        <f>[2]SHPING!$J$4</f>
        <v>2.8891880858343391</v>
      </c>
      <c r="D47" s="20">
        <f t="shared" si="0"/>
        <v>6.7025458966981223E-4</v>
      </c>
    </row>
    <row r="48" spans="2:14">
      <c r="B48" s="22" t="s">
        <v>50</v>
      </c>
      <c r="C48" s="9">
        <f>[2]KAVA!$J$4</f>
        <v>2.382214995272141</v>
      </c>
      <c r="D48" s="20">
        <f t="shared" si="0"/>
        <v>5.5264333325682764E-4</v>
      </c>
    </row>
    <row r="49" spans="2:4">
      <c r="B49" s="22" t="s">
        <v>62</v>
      </c>
      <c r="C49" s="10">
        <f>[2]SEI!$J$4</f>
        <v>2.2718106632039494</v>
      </c>
      <c r="D49" s="20">
        <f t="shared" si="0"/>
        <v>5.2703094386239813E-4</v>
      </c>
    </row>
    <row r="50" spans="2:4">
      <c r="B50" s="22" t="s">
        <v>65</v>
      </c>
      <c r="C50" s="10">
        <f>[2]DYDX!$J$4</f>
        <v>3.025475484069708</v>
      </c>
      <c r="D50" s="20">
        <f t="shared" si="0"/>
        <v>7.0187151853272985E-4</v>
      </c>
    </row>
    <row r="51" spans="2:4">
      <c r="B51" s="22" t="s">
        <v>66</v>
      </c>
      <c r="C51" s="10">
        <f>[2]TIA!$J$4</f>
        <v>2.9556971347570955</v>
      </c>
      <c r="D51" s="20">
        <f t="shared" si="0"/>
        <v>6.8568383621614025E-4</v>
      </c>
    </row>
    <row r="52" spans="2:4">
      <c r="B52" s="7" t="s">
        <v>28</v>
      </c>
      <c r="C52" s="1">
        <f>[2]ATLAS!O47</f>
        <v>1.9056329387599149</v>
      </c>
      <c r="D52" s="20">
        <f t="shared" si="0"/>
        <v>4.4208240705829939E-4</v>
      </c>
    </row>
    <row r="53" spans="2:4">
      <c r="B53" s="22" t="s">
        <v>63</v>
      </c>
      <c r="C53" s="10">
        <f>[2]MEME!$J$4</f>
        <v>1.969510862116167</v>
      </c>
      <c r="D53" s="20">
        <f t="shared" si="0"/>
        <v>4.5690126621046861E-4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3.9363435828164125E-4</v>
      </c>
    </row>
    <row r="55" spans="2:4">
      <c r="B55" s="22" t="s">
        <v>43</v>
      </c>
      <c r="C55" s="9">
        <f>[2]TRX!$J$4</f>
        <v>0.97787774034691233</v>
      </c>
      <c r="D55" s="20">
        <f t="shared" si="0"/>
        <v>2.2685509704854984E-4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2023-12-21T12:09:07Z</dcterms:modified>
</cp:coreProperties>
</file>