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49" l="1"/>
  <c r="C31" l="1"/>
  <c r="C7" l="1"/>
  <c r="D38" l="1"/>
  <c r="M9"/>
  <c r="D35"/>
  <c r="D41"/>
  <c r="D14"/>
  <c r="N8"/>
  <c r="N9"/>
  <c r="D55"/>
  <c r="D23"/>
  <c r="D47"/>
  <c r="D26"/>
  <c r="D7"/>
  <c r="E7" s="1"/>
  <c r="D13"/>
  <c r="D28"/>
  <c r="D32"/>
  <c r="D21"/>
  <c r="D43"/>
  <c r="D45"/>
  <c r="D37"/>
  <c r="D20"/>
  <c r="D19"/>
  <c r="D44"/>
  <c r="M8"/>
  <c r="D49"/>
  <c r="D22"/>
  <c r="D30"/>
  <c r="D46"/>
  <c r="D12"/>
  <c r="D53"/>
  <c r="D33"/>
  <c r="D18"/>
  <c r="D24"/>
  <c r="D34"/>
  <c r="D51"/>
  <c r="D29"/>
  <c r="D48"/>
  <c r="D17"/>
  <c r="D50"/>
  <c r="D27"/>
  <c r="D54"/>
  <c r="D25"/>
  <c r="D39"/>
  <c r="D16"/>
  <c r="D42"/>
  <c r="D15"/>
  <c r="D52"/>
  <c r="D40"/>
  <c r="Q3"/>
  <c r="D36"/>
  <c r="D31"/>
  <c r="N10" l="1"/>
  <c r="M10"/>
  <c r="N11" l="1"/>
  <c r="M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<sst xmlns="http://schemas.openxmlformats.org/spreadsheetml/2006/main" count="107" uniqueCount="67">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</sst>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1333.2984973205166</c:v>
                </c:pt>
                <c:pt idx="1">
                  <c:v>1292.3930461495181</c:v>
                </c:pt>
                <c:pt idx="2">
                  <c:v>556.71</c:v>
                </c:pt>
                <c:pt idx="3">
                  <c:v>289.3867707801939</c:v>
                </c:pt>
                <c:pt idx="4">
                  <c:v>1077.027733765236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1333.2984973205166</v>
          </cell>
        </row>
      </sheetData>
      <sheetData sheetId="1">
        <row r="4">
          <cell r="J4">
            <v>1292.3930461495181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2.6989392099434792</v>
          </cell>
        </row>
      </sheetData>
      <sheetData sheetId="4">
        <row r="47">
          <cell r="M47">
            <v>111.75</v>
          </cell>
          <cell r="O47">
            <v>2.2638311524829504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2.9635841141404629</v>
          </cell>
        </row>
      </sheetData>
      <sheetData sheetId="8">
        <row r="4">
          <cell r="J4">
            <v>45.659602544095812</v>
          </cell>
        </row>
      </sheetData>
      <sheetData sheetId="9">
        <row r="4">
          <cell r="J4">
            <v>12.10645582934035</v>
          </cell>
        </row>
      </sheetData>
      <sheetData sheetId="10">
        <row r="4">
          <cell r="J4">
            <v>23.932470030711606</v>
          </cell>
        </row>
      </sheetData>
      <sheetData sheetId="11">
        <row r="4">
          <cell r="J4">
            <v>13.707902046772986</v>
          </cell>
        </row>
      </sheetData>
      <sheetData sheetId="12">
        <row r="4">
          <cell r="J4">
            <v>57.947741484051633</v>
          </cell>
        </row>
      </sheetData>
      <sheetData sheetId="13">
        <row r="4">
          <cell r="J4">
            <v>3.5581768366038604</v>
          </cell>
        </row>
      </sheetData>
      <sheetData sheetId="14">
        <row r="4">
          <cell r="J4">
            <v>226.02593649311268</v>
          </cell>
        </row>
      </sheetData>
      <sheetData sheetId="15">
        <row r="4">
          <cell r="J4">
            <v>5.6467160210967355</v>
          </cell>
        </row>
      </sheetData>
      <sheetData sheetId="16">
        <row r="4">
          <cell r="J4">
            <v>37.959113407478739</v>
          </cell>
        </row>
      </sheetData>
      <sheetData sheetId="17">
        <row r="4">
          <cell r="J4">
            <v>5.3133105162165455</v>
          </cell>
        </row>
      </sheetData>
      <sheetData sheetId="18">
        <row r="4">
          <cell r="J4">
            <v>5.8610161985742133</v>
          </cell>
        </row>
      </sheetData>
      <sheetData sheetId="19">
        <row r="4">
          <cell r="J4">
            <v>12.750029833062742</v>
          </cell>
        </row>
      </sheetData>
      <sheetData sheetId="20">
        <row r="4">
          <cell r="J4">
            <v>2.6739280657545033</v>
          </cell>
        </row>
      </sheetData>
      <sheetData sheetId="21">
        <row r="4">
          <cell r="J4">
            <v>13.933258380908295</v>
          </cell>
        </row>
      </sheetData>
      <sheetData sheetId="22">
        <row r="4">
          <cell r="J4">
            <v>9.1583663450902737</v>
          </cell>
        </row>
      </sheetData>
      <sheetData sheetId="23">
        <row r="4">
          <cell r="J4">
            <v>12.254032735141223</v>
          </cell>
        </row>
      </sheetData>
      <sheetData sheetId="24">
        <row r="4">
          <cell r="J4">
            <v>3.5793629104938067</v>
          </cell>
        </row>
      </sheetData>
      <sheetData sheetId="25">
        <row r="4">
          <cell r="J4">
            <v>18.492195819684667</v>
          </cell>
        </row>
      </sheetData>
      <sheetData sheetId="26">
        <row r="4">
          <cell r="J4">
            <v>59.029485040452045</v>
          </cell>
        </row>
      </sheetData>
      <sheetData sheetId="27">
        <row r="4">
          <cell r="J4">
            <v>1.8106431885356378</v>
          </cell>
        </row>
      </sheetData>
      <sheetData sheetId="28">
        <row r="4">
          <cell r="J4">
            <v>50.534751553348279</v>
          </cell>
        </row>
      </sheetData>
      <sheetData sheetId="29">
        <row r="4">
          <cell r="J4">
            <v>37.985213795930491</v>
          </cell>
        </row>
      </sheetData>
      <sheetData sheetId="30">
        <row r="4">
          <cell r="J4">
            <v>2.713857844389155</v>
          </cell>
        </row>
      </sheetData>
      <sheetData sheetId="31">
        <row r="4">
          <cell r="J4">
            <v>4.6967763177237334</v>
          </cell>
        </row>
      </sheetData>
      <sheetData sheetId="32">
        <row r="4">
          <cell r="J4">
            <v>2.8128797551862426</v>
          </cell>
        </row>
      </sheetData>
      <sheetData sheetId="33">
        <row r="4">
          <cell r="J4">
            <v>289.3867707801939</v>
          </cell>
        </row>
      </sheetData>
      <sheetData sheetId="34">
        <row r="4">
          <cell r="J4">
            <v>1.0079438495075919</v>
          </cell>
        </row>
      </sheetData>
      <sheetData sheetId="35">
        <row r="4">
          <cell r="J4">
            <v>13.27913479054298</v>
          </cell>
        </row>
      </sheetData>
      <sheetData sheetId="36">
        <row r="4">
          <cell r="J4">
            <v>19.516701068063036</v>
          </cell>
        </row>
      </sheetData>
      <sheetData sheetId="37">
        <row r="4">
          <cell r="J4">
            <v>17.674475663761115</v>
          </cell>
        </row>
      </sheetData>
      <sheetData sheetId="38">
        <row r="4">
          <cell r="J4">
            <v>13.90310732303775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556.71</f>
        <v>556.71</v>
      </c>
      <c r="P2" t="s">
        <v>8</v>
      </c>
      <c r="Q2" s="10">
        <f>N2+K2+H2</f>
        <v>613.79000000000008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0.13493401217395487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4548.8160480154656</v>
      </c>
      <c r="D7" s="20">
        <f>(C7*[1]Feuil1!$K$2-C4)/C4</f>
        <v>0.59576815871012856</v>
      </c>
      <c r="E7" s="31">
        <f>C7-C7/(1+D7)</f>
        <v>1698.2665974660149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1333.2984973205166</v>
      </c>
    </row>
    <row r="9" spans="2:20">
      <c r="M9" s="17" t="str">
        <f>IF(C13&gt;C7*Params!F8,B13,"Others")</f>
        <v>BTC</v>
      </c>
      <c r="N9" s="18">
        <f>IF(C13&gt;C7*0.1,C13,C7)</f>
        <v>1292.3930461495181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556.71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289.3867707801939</v>
      </c>
    </row>
    <row r="12" spans="2:20">
      <c r="B12" s="7" t="s">
        <v>19</v>
      </c>
      <c r="C12" s="1">
        <f>[2]ETH!J4</f>
        <v>1333.2984973205166</v>
      </c>
      <c r="D12" s="20">
        <f>C12/$C$7</f>
        <v>0.29310890641581372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1077.027733765236</v>
      </c>
    </row>
    <row r="13" spans="2:20">
      <c r="B13" s="7" t="s">
        <v>4</v>
      </c>
      <c r="C13" s="1">
        <f>[2]BTC!J4</f>
        <v>1292.3930461495181</v>
      </c>
      <c r="D13" s="20">
        <f t="shared" ref="D13:D55" si="0">C13/$C$7</f>
        <v>0.28411635742301711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556.71</v>
      </c>
      <c r="D14" s="20">
        <f t="shared" si="0"/>
        <v>0.12238569204021311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289.3867707801939</v>
      </c>
      <c r="D15" s="20">
        <f t="shared" si="0"/>
        <v>6.3618042085136869E-2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226.02593649311268</v>
      </c>
      <c r="D16" s="20">
        <f t="shared" si="0"/>
        <v>4.9688959524252937E-2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2.4566832076833207E-2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1.9785368115570367E-2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1.3750830840321405E-2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59.029485040452045</v>
      </c>
      <c r="D20" s="20">
        <f t="shared" si="0"/>
        <v>1.2976889902198866E-2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57.947741484051633</v>
      </c>
      <c r="D21" s="20">
        <f t="shared" si="0"/>
        <v>1.2739082185865216E-2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1.1145757371771307E-2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45.659602544095812</v>
      </c>
      <c r="D23" s="20">
        <f t="shared" si="0"/>
        <v>1.0037689381617433E-2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50.534751553348279</v>
      </c>
      <c r="D24" s="20">
        <f t="shared" si="0"/>
        <v>1.1109429579020969E-2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37.985213795930491</v>
      </c>
      <c r="D25" s="20">
        <f t="shared" si="0"/>
        <v>8.3505715322347417E-3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37.959113407478739</v>
      </c>
      <c r="D26" s="20">
        <f t="shared" si="0"/>
        <v>8.3448336900849938E-3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23.932470030711606</v>
      </c>
      <c r="D27" s="20">
        <f t="shared" si="0"/>
        <v>5.2612525496942755E-3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19.516701068063036</v>
      </c>
      <c r="D28" s="20">
        <f t="shared" si="0"/>
        <v>4.2905012781463614E-3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18.492195819684667</v>
      </c>
      <c r="D29" s="20">
        <f t="shared" si="0"/>
        <v>4.0652766839741408E-3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1.4025627619704327E-3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12.750029833062742</v>
      </c>
      <c r="D31" s="20">
        <f t="shared" si="0"/>
        <v>2.8029337081294506E-3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13.707902046772986</v>
      </c>
      <c r="D32" s="20">
        <f t="shared" si="0"/>
        <v>3.0135098676398226E-3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13.933258380908295</v>
      </c>
      <c r="D33" s="20">
        <f t="shared" si="0"/>
        <v>3.063051623506962E-3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13.27913479054298</v>
      </c>
      <c r="D34" s="20">
        <f t="shared" si="0"/>
        <v>2.919250778746336E-3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12.254032735141223</v>
      </c>
      <c r="D35" s="20">
        <f t="shared" si="0"/>
        <v>2.6938949840557632E-3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12.10645582934035</v>
      </c>
      <c r="D36" s="20">
        <f t="shared" si="0"/>
        <v>2.6614520573154618E-3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17.674475663761115</v>
      </c>
      <c r="D37" s="20">
        <f t="shared" si="0"/>
        <v>3.8855111917467061E-3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13.90310732303775</v>
      </c>
      <c r="D38" s="20">
        <f t="shared" si="0"/>
        <v>3.0564232926287107E-3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2.3082929468165427E-3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9.1583663450902737</v>
      </c>
      <c r="D40" s="20">
        <f t="shared" si="0"/>
        <v>2.0133516608317982E-3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5.6467160210967355</v>
      </c>
      <c r="D41" s="20">
        <f t="shared" si="0"/>
        <v>1.2413595013498636E-3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5.8610161985742133</v>
      </c>
      <c r="D42" s="20">
        <f t="shared" si="0"/>
        <v>1.2884707002234631E-3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5.3133105162165455</v>
      </c>
      <c r="D43" s="20">
        <f t="shared" si="0"/>
        <v>1.1680644941741731E-3</v>
      </c>
    </row>
    <row r="44" spans="2:14">
      <c r="B44" s="22" t="s">
        <v>56</v>
      </c>
      <c r="C44" s="9">
        <f>[2]SHIB!$J$4</f>
        <v>4.6967763177237334</v>
      </c>
      <c r="D44" s="20">
        <f t="shared" si="0"/>
        <v>1.0325272044739685E-3</v>
      </c>
    </row>
    <row r="45" spans="2:14">
      <c r="B45" s="22" t="s">
        <v>23</v>
      </c>
      <c r="C45" s="9">
        <f>[2]LUNA!J4</f>
        <v>3.5793629104938067</v>
      </c>
      <c r="D45" s="20">
        <f t="shared" si="0"/>
        <v>7.8687792003710353E-4</v>
      </c>
    </row>
    <row r="46" spans="2:14">
      <c r="B46" s="22" t="s">
        <v>36</v>
      </c>
      <c r="C46" s="9">
        <f>[2]AMP!$J$4</f>
        <v>3.5581768366038604</v>
      </c>
      <c r="D46" s="20">
        <f t="shared" si="0"/>
        <v>7.8222042813892278E-4</v>
      </c>
    </row>
    <row r="47" spans="2:14">
      <c r="B47" s="22" t="s">
        <v>64</v>
      </c>
      <c r="C47" s="10">
        <f>[2]ACE!$J$4</f>
        <v>2.9635841141404629</v>
      </c>
      <c r="D47" s="20">
        <f t="shared" si="0"/>
        <v>6.5150669599695077E-4</v>
      </c>
    </row>
    <row r="48" spans="2:14">
      <c r="B48" s="22" t="s">
        <v>40</v>
      </c>
      <c r="C48" s="9">
        <f>[2]SHPING!$J$4</f>
        <v>2.8128797551862426</v>
      </c>
      <c r="D48" s="20">
        <f t="shared" si="0"/>
        <v>6.1837623801328076E-4</v>
      </c>
    </row>
    <row r="49" spans="2:4">
      <c r="B49" s="22" t="s">
        <v>62</v>
      </c>
      <c r="C49" s="10">
        <f>[2]SEI!$J$4</f>
        <v>2.713857844389155</v>
      </c>
      <c r="D49" s="20">
        <f t="shared" si="0"/>
        <v>5.9660751627297465E-4</v>
      </c>
    </row>
    <row r="50" spans="2:4">
      <c r="B50" s="22" t="s">
        <v>50</v>
      </c>
      <c r="C50" s="9">
        <f>[2]KAVA!$J$4</f>
        <v>2.6739280657545033</v>
      </c>
      <c r="D50" s="20">
        <f t="shared" si="0"/>
        <v>5.8782945661675439E-4</v>
      </c>
    </row>
    <row r="51" spans="2:4">
      <c r="B51" s="7" t="s">
        <v>25</v>
      </c>
      <c r="C51" s="1">
        <f>[2]POLIS!J4</f>
        <v>2.6989392099434792</v>
      </c>
      <c r="D51" s="20">
        <f t="shared" si="0"/>
        <v>5.9332784211420437E-4</v>
      </c>
    </row>
    <row r="52" spans="2:4">
      <c r="B52" s="7" t="s">
        <v>28</v>
      </c>
      <c r="C52" s="1">
        <f>[2]ATLAS!O47</f>
        <v>2.2638311524829504</v>
      </c>
      <c r="D52" s="20">
        <f t="shared" si="0"/>
        <v>4.9767480781523433E-4</v>
      </c>
    </row>
    <row r="53" spans="2:4">
      <c r="B53" s="22" t="s">
        <v>63</v>
      </c>
      <c r="C53" s="10">
        <f>[2]MEME!$J$4</f>
        <v>1.8106431885356378</v>
      </c>
      <c r="D53" s="20">
        <f t="shared" si="0"/>
        <v>3.9804713345697416E-4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3.7301873324604285E-4</v>
      </c>
    </row>
    <row r="55" spans="2:4">
      <c r="B55" s="22" t="s">
        <v>43</v>
      </c>
      <c r="C55" s="9">
        <f>[2]TRX!$J$4</f>
        <v>1.0079438495075919</v>
      </c>
      <c r="D55" s="20">
        <f t="shared" si="0"/>
        <v>2.2158377891480849E-4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2024-01-02T00:04:17Z</dcterms:modified>
</cp:coreProperties>
</file>