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<sst xmlns="http://schemas.openxmlformats.org/spreadsheetml/2006/main" count="97" uniqueCount="60">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</sst>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951.88156693807809</c:v>
                </c:pt>
                <c:pt idx="1">
                  <c:v>849.31594562094699</c:v>
                </c:pt>
                <c:pt idx="2">
                  <c:v>196.06847220894437</c:v>
                </c:pt>
                <c:pt idx="3">
                  <c:v>709.14498958543004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951.88156693807809</v>
          </cell>
        </row>
      </sheetData>
      <sheetData sheetId="1">
        <row r="4">
          <cell r="J4">
            <v>849.31594562094699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0.53406847098419663</v>
          </cell>
        </row>
      </sheetData>
      <sheetData sheetId="4">
        <row r="46">
          <cell r="M46">
            <v>79.390000000000015</v>
          </cell>
          <cell r="O46">
            <v>0.89124983940209113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30.656628010810998</v>
          </cell>
        </row>
      </sheetData>
      <sheetData sheetId="8">
        <row r="4">
          <cell r="J4">
            <v>6.9354566984951562</v>
          </cell>
        </row>
      </sheetData>
      <sheetData sheetId="9">
        <row r="4">
          <cell r="J4">
            <v>18.249324845865662</v>
          </cell>
        </row>
      </sheetData>
      <sheetData sheetId="10">
        <row r="4">
          <cell r="J4">
            <v>10.793535081373376</v>
          </cell>
        </row>
      </sheetData>
      <sheetData sheetId="11">
        <row r="4">
          <cell r="J4">
            <v>35.537818316677537</v>
          </cell>
        </row>
      </sheetData>
      <sheetData sheetId="12">
        <row r="4">
          <cell r="J4">
            <v>2.2559109886840578</v>
          </cell>
        </row>
      </sheetData>
      <sheetData sheetId="13">
        <row r="4">
          <cell r="J4">
            <v>140.73510691277971</v>
          </cell>
        </row>
      </sheetData>
      <sheetData sheetId="14">
        <row r="4">
          <cell r="J4">
            <v>4.7469494225333779</v>
          </cell>
        </row>
      </sheetData>
      <sheetData sheetId="15">
        <row r="4">
          <cell r="J4">
            <v>31.146177257169583</v>
          </cell>
        </row>
      </sheetData>
      <sheetData sheetId="16">
        <row r="4">
          <cell r="J4">
            <v>3.9997200855242978</v>
          </cell>
        </row>
      </sheetData>
      <sheetData sheetId="17">
        <row r="4">
          <cell r="J4">
            <v>7.0987708869794819</v>
          </cell>
        </row>
      </sheetData>
      <sheetData sheetId="18">
        <row r="4">
          <cell r="J4">
            <v>8.705922491700484</v>
          </cell>
        </row>
      </sheetData>
      <sheetData sheetId="19">
        <row r="4">
          <cell r="J4">
            <v>9.7585143151384006</v>
          </cell>
        </row>
      </sheetData>
      <sheetData sheetId="20">
        <row r="4">
          <cell r="J4">
            <v>11.59030693513505</v>
          </cell>
        </row>
      </sheetData>
      <sheetData sheetId="21">
        <row r="4">
          <cell r="J4">
            <v>1.3604318754718729</v>
          </cell>
        </row>
      </sheetData>
      <sheetData sheetId="22">
        <row r="4">
          <cell r="J4">
            <v>27.554359386382693</v>
          </cell>
        </row>
      </sheetData>
      <sheetData sheetId="23">
        <row r="4">
          <cell r="J4">
            <v>34.576273562433862</v>
          </cell>
        </row>
      </sheetData>
      <sheetData sheetId="24">
        <row r="4">
          <cell r="J4">
            <v>24.085923395271642</v>
          </cell>
        </row>
      </sheetData>
      <sheetData sheetId="25">
        <row r="4">
          <cell r="J4">
            <v>27.843984367862614</v>
          </cell>
        </row>
      </sheetData>
      <sheetData sheetId="26">
        <row r="4">
          <cell r="J4">
            <v>3.4292387669134627</v>
          </cell>
        </row>
      </sheetData>
      <sheetData sheetId="27">
        <row r="4">
          <cell r="J4">
            <v>196.06847220894437</v>
          </cell>
        </row>
      </sheetData>
      <sheetData sheetId="28">
        <row r="4">
          <cell r="J4">
            <v>0.76430717088495737</v>
          </cell>
        </row>
      </sheetData>
      <sheetData sheetId="29">
        <row r="4">
          <cell r="J4">
            <v>9.8931426089852614</v>
          </cell>
        </row>
      </sheetData>
      <sheetData sheetId="30">
        <row r="4">
          <cell r="J4">
            <v>15.483089076886312</v>
          </cell>
        </row>
      </sheetData>
      <sheetData sheetId="31">
        <row r="4">
          <cell r="J4">
            <v>4.5539887688154295</v>
          </cell>
        </row>
      </sheetData>
      <sheetData sheetId="32">
        <row r="4">
          <cell r="J4">
            <v>2.6016287193038239</v>
          </cell>
        </row>
      </sheetData>
      <sheetData sheetId="33">
        <row r="4">
          <cell r="J4">
            <v>1.6470379738439886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D7" sqref="D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2.8326160051613643E-2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2730.3383112669453</v>
      </c>
      <c r="D7" s="20">
        <f>(C7*[1]Feuil1!$K$2-C4)/C4</f>
        <v>2.6442974160505717E-2</v>
      </c>
      <c r="E7" s="31">
        <f>C7-C7/(1+D7)</f>
        <v>70.338311266945311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951.88156693807809</v>
      </c>
    </row>
    <row r="9" spans="2:20">
      <c r="M9" s="17" t="str">
        <f>IF(C13&gt;C7*[2]Params!F8,B13,"Others")</f>
        <v>BTC</v>
      </c>
      <c r="N9" s="18">
        <f>IF(C13&gt;C7*0.1,C13,C7)</f>
        <v>849.31594562094699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196.06847220894437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709.14498958543004</v>
      </c>
    </row>
    <row r="12" spans="2:20">
      <c r="B12" s="7" t="s">
        <v>19</v>
      </c>
      <c r="C12" s="1">
        <f>[2]ETH!J4</f>
        <v>951.88156693807809</v>
      </c>
      <c r="D12" s="20">
        <f>C12/$C$7</f>
        <v>0.34863136301097469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849.31594562094699</v>
      </c>
      <c r="D13" s="20">
        <f t="shared" ref="D13:D50" si="0">C13/$C$7</f>
        <v>0.31106619356150161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196.06847220894437</v>
      </c>
      <c r="D14" s="20">
        <f t="shared" si="0"/>
        <v>7.1811054109980857E-2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140.73510691277971</v>
      </c>
      <c r="D15" s="20">
        <f t="shared" si="0"/>
        <v>5.1544933582781942E-2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2.9076982757920967E-2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2.5326531776171238E-2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1.3745549350104216E-2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35.537818316677537</v>
      </c>
      <c r="D19" s="20">
        <f>C19/$C$7</f>
        <v>1.3015902890139317E-2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34.576273562433862</v>
      </c>
      <c r="D20" s="20">
        <f t="shared" si="0"/>
        <v>1.2663732336667687E-2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27.554359386382693</v>
      </c>
      <c r="D21" s="20">
        <f t="shared" si="0"/>
        <v>1.0091921309779659E-2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31.146177257169583</v>
      </c>
      <c r="D22" s="20">
        <f t="shared" si="0"/>
        <v>1.1407442487490489E-2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30.656628010810998</v>
      </c>
      <c r="D23" s="20">
        <f t="shared" si="0"/>
        <v>1.1228142638699435E-2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27.843984367862614</v>
      </c>
      <c r="D24" s="20">
        <f t="shared" si="0"/>
        <v>1.0197997901198665E-2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24.085923395271642</v>
      </c>
      <c r="D25" s="20">
        <f t="shared" si="0"/>
        <v>8.8215893597798044E-3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8.5483912025428287E-3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8.3017795168939222E-3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6.0322194989665973E-3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18.249324845865662</v>
      </c>
      <c r="D29" s="20">
        <f t="shared" si="0"/>
        <v>6.6839060824654796E-3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15.483089076886312</v>
      </c>
      <c r="D30" s="20">
        <f t="shared" si="0"/>
        <v>5.6707584598561234E-3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11.59030693513505</v>
      </c>
      <c r="D31" s="20">
        <f t="shared" si="0"/>
        <v>4.2450076194978405E-3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10.793535081373376</v>
      </c>
      <c r="D32" s="20">
        <f t="shared" si="0"/>
        <v>3.9531859611803581E-3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9.8931426089852614</v>
      </c>
      <c r="D33" s="20">
        <f t="shared" si="0"/>
        <v>3.6234127353963678E-3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8.705922491700484</v>
      </c>
      <c r="D34" s="20">
        <f t="shared" si="0"/>
        <v>3.1885874566440517E-3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9.7585143151384006</v>
      </c>
      <c r="D35" s="20">
        <f t="shared" si="0"/>
        <v>3.5741044525028861E-3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6.9354566984951562</v>
      </c>
      <c r="D36" s="20">
        <f t="shared" si="0"/>
        <v>2.540145545288463E-3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7.0987708869794819</v>
      </c>
      <c r="D37" s="20">
        <f t="shared" si="0"/>
        <v>2.599960179910992E-3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1.9777768849070813E-3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4.5539887688154295</v>
      </c>
      <c r="D39" s="20">
        <f t="shared" si="0"/>
        <v>1.6679210594610398E-3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3.9997200855242978</v>
      </c>
      <c r="D40" s="20">
        <f t="shared" si="0"/>
        <v>1.4649173946756537E-3</v>
      </c>
    </row>
    <row r="41" spans="2:14">
      <c r="B41" s="22" t="s">
        <v>51</v>
      </c>
      <c r="C41" s="9">
        <f>[2]DOGE!$J$4</f>
        <v>4.7469494225333779</v>
      </c>
      <c r="D41" s="20">
        <f t="shared" si="0"/>
        <v>1.7385938595758394E-3</v>
      </c>
    </row>
    <row r="42" spans="2:14">
      <c r="B42" s="22" t="s">
        <v>56</v>
      </c>
      <c r="C42" s="9">
        <f>[2]SHIB!$J$4</f>
        <v>3.4292387669134627</v>
      </c>
      <c r="D42" s="20">
        <f t="shared" si="0"/>
        <v>1.2559757714867979E-3</v>
      </c>
    </row>
    <row r="43" spans="2:14">
      <c r="B43" s="22" t="s">
        <v>50</v>
      </c>
      <c r="C43" s="9">
        <f>[2]KAVA!$J$4</f>
        <v>2.6016287193038239</v>
      </c>
      <c r="D43" s="20">
        <f t="shared" si="0"/>
        <v>9.5285947113879933E-4</v>
      </c>
    </row>
    <row r="44" spans="2:14">
      <c r="B44" s="22" t="s">
        <v>36</v>
      </c>
      <c r="C44" s="9">
        <f>[2]AMP!$J$4</f>
        <v>2.2559109886840578</v>
      </c>
      <c r="D44" s="20">
        <f t="shared" si="0"/>
        <v>8.2623863107911288E-4</v>
      </c>
    </row>
    <row r="45" spans="2:14">
      <c r="B45" s="22" t="s">
        <v>40</v>
      </c>
      <c r="C45" s="9">
        <f>[2]SHPING!$J$4</f>
        <v>1.6470379738439886</v>
      </c>
      <c r="D45" s="20">
        <f t="shared" si="0"/>
        <v>6.032358580060805E-4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6.2145910380338374E-4</v>
      </c>
    </row>
    <row r="47" spans="2:14">
      <c r="B47" s="22" t="s">
        <v>23</v>
      </c>
      <c r="C47" s="9">
        <f>[2]LUNA!J4</f>
        <v>1.3604318754718729</v>
      </c>
      <c r="D47" s="20">
        <f t="shared" si="0"/>
        <v>4.9826494755538138E-4</v>
      </c>
    </row>
    <row r="48" spans="2:14">
      <c r="B48" s="7" t="s">
        <v>28</v>
      </c>
      <c r="C48" s="1">
        <f>[2]ATLAS!O46</f>
        <v>0.89124983940209113</v>
      </c>
      <c r="D48" s="20">
        <f t="shared" si="0"/>
        <v>3.2642469093455633E-4</v>
      </c>
    </row>
    <row r="49" spans="2:4">
      <c r="B49" s="22" t="s">
        <v>43</v>
      </c>
      <c r="C49" s="9">
        <f>[2]TRX!$J$4</f>
        <v>0.76430717088495737</v>
      </c>
      <c r="D49" s="20">
        <f t="shared" si="0"/>
        <v>2.7993130658240652E-4</v>
      </c>
    </row>
    <row r="50" spans="2:4">
      <c r="B50" s="7" t="s">
        <v>25</v>
      </c>
      <c r="C50" s="1">
        <f>[2]POLIS!J4</f>
        <v>0.53406847098419663</v>
      </c>
      <c r="D50" s="20">
        <f t="shared" si="0"/>
        <v>1.9560523645744673E-4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2023-07-27T21:42:57Z</dcterms:modified>
</cp:coreProperties>
</file>