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<sst xmlns="http://schemas.openxmlformats.org/spreadsheetml/2006/main" count="107" uniqueCount="67">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</sst>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1272.5878095721655</c:v>
                </c:pt>
                <c:pt idx="1">
                  <c:v>1287.5863580565358</c:v>
                </c:pt>
                <c:pt idx="2">
                  <c:v>541.92999999999995</c:v>
                </c:pt>
                <c:pt idx="3">
                  <c:v>248.53045968272005</c:v>
                </c:pt>
                <c:pt idx="4">
                  <c:v>220.61999509684526</c:v>
                </c:pt>
                <c:pt idx="5">
                  <c:v>798.12178951736848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1272.5878095721655</v>
          </cell>
        </row>
      </sheetData>
      <sheetData sheetId="1">
        <row r="4">
          <cell r="J4">
            <v>1287.5863580565358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2.4746232194510061</v>
          </cell>
        </row>
      </sheetData>
      <sheetData sheetId="4">
        <row r="47">
          <cell r="M47">
            <v>111.75</v>
          </cell>
          <cell r="O47">
            <v>2.2835785147375738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2.8529622701414903</v>
          </cell>
        </row>
      </sheetData>
      <sheetData sheetId="8">
        <row r="4">
          <cell r="J4">
            <v>38.300575614685833</v>
          </cell>
        </row>
      </sheetData>
      <sheetData sheetId="9">
        <row r="4">
          <cell r="J4">
            <v>9.6332870651535369</v>
          </cell>
        </row>
      </sheetData>
      <sheetData sheetId="10">
        <row r="4">
          <cell r="J4">
            <v>19.748036420131463</v>
          </cell>
        </row>
      </sheetData>
      <sheetData sheetId="11">
        <row r="4">
          <cell r="J4">
            <v>12.013635952982801</v>
          </cell>
        </row>
      </sheetData>
      <sheetData sheetId="12">
        <row r="4">
          <cell r="J4">
            <v>47.820431106563639</v>
          </cell>
        </row>
      </sheetData>
      <sheetData sheetId="13">
        <row r="4">
          <cell r="J4">
            <v>3.4426316991019861</v>
          </cell>
        </row>
      </sheetData>
      <sheetData sheetId="14">
        <row r="4">
          <cell r="J4">
            <v>220.61999509684526</v>
          </cell>
        </row>
      </sheetData>
      <sheetData sheetId="15">
        <row r="4">
          <cell r="J4">
            <v>4.9612870266570654</v>
          </cell>
        </row>
      </sheetData>
      <sheetData sheetId="16">
        <row r="4">
          <cell r="J4">
            <v>43.733113115121554</v>
          </cell>
        </row>
      </sheetData>
      <sheetData sheetId="17">
        <row r="4">
          <cell r="J4">
            <v>5.6680569444284936</v>
          </cell>
        </row>
      </sheetData>
      <sheetData sheetId="18">
        <row r="4">
          <cell r="J4">
            <v>4.6372908903682939</v>
          </cell>
        </row>
      </sheetData>
      <sheetData sheetId="19">
        <row r="4">
          <cell r="J4">
            <v>11.947052079050362</v>
          </cell>
        </row>
      </sheetData>
      <sheetData sheetId="20">
        <row r="4">
          <cell r="J4">
            <v>2.2739503800855312</v>
          </cell>
        </row>
      </sheetData>
      <sheetData sheetId="21">
        <row r="4">
          <cell r="J4">
            <v>14.654240958216672</v>
          </cell>
        </row>
      </sheetData>
      <sheetData sheetId="22">
        <row r="4">
          <cell r="J4">
            <v>7.9271391638221216</v>
          </cell>
        </row>
      </sheetData>
      <sheetData sheetId="23">
        <row r="4">
          <cell r="J4">
            <v>10.783025993406053</v>
          </cell>
        </row>
      </sheetData>
      <sheetData sheetId="24">
        <row r="4">
          <cell r="J4">
            <v>5.1937470513419735</v>
          </cell>
        </row>
      </sheetData>
      <sheetData sheetId="25">
        <row r="4">
          <cell r="J4">
            <v>15.407996066506861</v>
          </cell>
        </row>
      </sheetData>
      <sheetData sheetId="26">
        <row r="4">
          <cell r="J4">
            <v>48.089257923348725</v>
          </cell>
        </row>
      </sheetData>
      <sheetData sheetId="27">
        <row r="4">
          <cell r="J4">
            <v>1.5838358973647633</v>
          </cell>
        </row>
      </sheetData>
      <sheetData sheetId="28">
        <row r="4">
          <cell r="J4">
            <v>39.714477578803333</v>
          </cell>
        </row>
      </sheetData>
      <sheetData sheetId="29">
        <row r="4">
          <cell r="J4">
            <v>34.740321156925084</v>
          </cell>
        </row>
      </sheetData>
      <sheetData sheetId="30">
        <row r="4">
          <cell r="J4">
            <v>2.6239212706380339</v>
          </cell>
        </row>
      </sheetData>
      <sheetData sheetId="31">
        <row r="4">
          <cell r="J4">
            <v>4.2233348809881921</v>
          </cell>
        </row>
      </sheetData>
      <sheetData sheetId="32">
        <row r="4">
          <cell r="J4">
            <v>2.6704612365287228</v>
          </cell>
        </row>
      </sheetData>
      <sheetData sheetId="33">
        <row r="4">
          <cell r="J4">
            <v>248.53045968272005</v>
          </cell>
        </row>
      </sheetData>
      <sheetData sheetId="34">
        <row r="4">
          <cell r="J4">
            <v>0.97134914168846687</v>
          </cell>
        </row>
      </sheetData>
      <sheetData sheetId="35">
        <row r="4">
          <cell r="J4">
            <v>11.017079008744716</v>
          </cell>
        </row>
      </sheetData>
      <sheetData sheetId="36">
        <row r="4">
          <cell r="J4">
            <v>17.612344307241141</v>
          </cell>
        </row>
      </sheetData>
      <sheetData sheetId="37">
        <row r="4">
          <cell r="J4">
            <v>18.12358562816539</v>
          </cell>
        </row>
      </sheetData>
      <sheetData sheetId="38">
        <row r="4">
          <cell r="J4">
            <v>17.418366354977628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G31" sqref="G31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0.13709278934290978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4369.3764119256348</v>
      </c>
      <c r="D7" s="20">
        <f>(C7*[1]Feuil1!$K$2-C4)/C4</f>
        <v>0.53281901883281724</v>
      </c>
      <c r="E7" s="31">
        <f>C7-C7/(1+D7)</f>
        <v>1518.8269613761845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1272.5878095721655</v>
      </c>
    </row>
    <row r="9" spans="2:20">
      <c r="M9" s="17" t="str">
        <f>IF(C13&gt;C7*Params!F8,B13,"Others")</f>
        <v>BTC</v>
      </c>
      <c r="N9" s="18">
        <f>IF(C13&gt;C7*0.1,C13,C7)</f>
        <v>1287.5863580565358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248.53045968272005</v>
      </c>
    </row>
    <row r="12" spans="2:20">
      <c r="B12" s="7" t="s">
        <v>19</v>
      </c>
      <c r="C12" s="1">
        <f>[2]ETH!J4</f>
        <v>1272.5878095721655</v>
      </c>
      <c r="D12" s="20">
        <f>C12/$C$7</f>
        <v>0.29125158594686545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220.61999509684526</v>
      </c>
    </row>
    <row r="13" spans="2:20">
      <c r="B13" s="7" t="s">
        <v>4</v>
      </c>
      <c r="C13" s="1">
        <f>[2]BTC!J4</f>
        <v>1287.5863580565358</v>
      </c>
      <c r="D13" s="20">
        <f t="shared" ref="D13:D55" si="0">C13/$C$7</f>
        <v>0.2946842379022872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798.12178951736848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0.1240291402958266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248.53045968272005</v>
      </c>
      <c r="D15" s="20">
        <f t="shared" si="0"/>
        <v>5.6880075382013104E-2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220.61999509684526</v>
      </c>
      <c r="D16" s="20">
        <f t="shared" si="0"/>
        <v>5.0492329865353826E-2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2.5575731972872183E-2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2.0597904944595048E-2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1.4315543936493558E-2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48.089257923348725</v>
      </c>
      <c r="D20" s="20">
        <f t="shared" si="0"/>
        <v>1.1005977372902792E-2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47.820431106563639</v>
      </c>
      <c r="D21" s="20">
        <f t="shared" si="0"/>
        <v>1.0944452159361712E-2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1.1603486452121878E-2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38.300575614685833</v>
      </c>
      <c r="D23" s="20">
        <f t="shared" si="0"/>
        <v>8.7656846203841531E-3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39.714477578803333</v>
      </c>
      <c r="D24" s="20">
        <f t="shared" si="0"/>
        <v>9.0892781565826922E-3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34.740321156925084</v>
      </c>
      <c r="D25" s="20">
        <f t="shared" si="0"/>
        <v>7.950864810389412E-3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43.733113115121554</v>
      </c>
      <c r="D26" s="20">
        <f t="shared" si="0"/>
        <v>1.0009005631961075E-2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19.748036420131463</v>
      </c>
      <c r="D27" s="20">
        <f t="shared" si="0"/>
        <v>4.5196464113807658E-3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17.612344307241141</v>
      </c>
      <c r="D28" s="20">
        <f t="shared" si="0"/>
        <v>4.030859932133697E-3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15.407996066506861</v>
      </c>
      <c r="D29" s="20">
        <f t="shared" si="0"/>
        <v>3.5263604262733635E-3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1.4601625949612934E-3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11.947052079050362</v>
      </c>
      <c r="D31" s="20">
        <f t="shared" si="0"/>
        <v>2.7342693676934001E-3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12.013635952982801</v>
      </c>
      <c r="D32" s="20">
        <f t="shared" si="0"/>
        <v>2.7495081266501031E-3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14.654240958216672</v>
      </c>
      <c r="D33" s="20">
        <f t="shared" si="0"/>
        <v>3.3538518032504273E-3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11.017079008744716</v>
      </c>
      <c r="D34" s="20">
        <f t="shared" si="0"/>
        <v>2.5214305132135232E-3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10.783025993406053</v>
      </c>
      <c r="D35" s="20">
        <f t="shared" si="0"/>
        <v>2.4678638269697273E-3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9.6332870651535369</v>
      </c>
      <c r="D36" s="20">
        <f t="shared" si="0"/>
        <v>2.2047281252447729E-3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18.12358562816539</v>
      </c>
      <c r="D37" s="20">
        <f t="shared" si="0"/>
        <v>4.1478654891575518E-3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17.418366354977628</v>
      </c>
      <c r="D38" s="20">
        <f t="shared" si="0"/>
        <v>3.9864650496662414E-3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2.4030889102027555E-3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7.9271391638221216</v>
      </c>
      <c r="D40" s="20">
        <f t="shared" si="0"/>
        <v>1.8142495442109415E-3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4.9612870266570654</v>
      </c>
      <c r="D41" s="20">
        <f t="shared" si="0"/>
        <v>1.1354679841992759E-3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4.6372908903682939</v>
      </c>
      <c r="D42" s="20">
        <f t="shared" si="0"/>
        <v>1.0613164106693627E-3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5.6680569444284936</v>
      </c>
      <c r="D43" s="20">
        <f t="shared" si="0"/>
        <v>1.2972233129098884E-3</v>
      </c>
    </row>
    <row r="44" spans="2:14">
      <c r="B44" s="22" t="s">
        <v>56</v>
      </c>
      <c r="C44" s="9">
        <f>[2]SHIB!$J$4</f>
        <v>4.2233348809881921</v>
      </c>
      <c r="D44" s="20">
        <f t="shared" si="0"/>
        <v>9.6657611586430461E-4</v>
      </c>
    </row>
    <row r="45" spans="2:14">
      <c r="B45" s="22" t="s">
        <v>23</v>
      </c>
      <c r="C45" s="9">
        <f>[2]LUNA!J4</f>
        <v>5.1937470513419735</v>
      </c>
      <c r="D45" s="20">
        <f t="shared" si="0"/>
        <v>1.1886700896645865E-3</v>
      </c>
    </row>
    <row r="46" spans="2:14">
      <c r="B46" s="22" t="s">
        <v>36</v>
      </c>
      <c r="C46" s="9">
        <f>[2]AMP!$J$4</f>
        <v>3.4426316991019861</v>
      </c>
      <c r="D46" s="20">
        <f t="shared" si="0"/>
        <v>7.8790000552613837E-4</v>
      </c>
    </row>
    <row r="47" spans="2:14">
      <c r="B47" s="22" t="s">
        <v>64</v>
      </c>
      <c r="C47" s="10">
        <f>[2]ACE!$J$4</f>
        <v>2.8529622701414903</v>
      </c>
      <c r="D47" s="20">
        <f t="shared" si="0"/>
        <v>6.5294495167656126E-4</v>
      </c>
    </row>
    <row r="48" spans="2:14">
      <c r="B48" s="22" t="s">
        <v>40</v>
      </c>
      <c r="C48" s="9">
        <f>[2]SHPING!$J$4</f>
        <v>2.6704612365287228</v>
      </c>
      <c r="D48" s="20">
        <f t="shared" si="0"/>
        <v>6.1117674120271537E-4</v>
      </c>
    </row>
    <row r="49" spans="2:4">
      <c r="B49" s="22" t="s">
        <v>62</v>
      </c>
      <c r="C49" s="10">
        <f>[2]SEI!$J$4</f>
        <v>2.6239212706380339</v>
      </c>
      <c r="D49" s="20">
        <f t="shared" si="0"/>
        <v>6.0052534349670306E-4</v>
      </c>
    </row>
    <row r="50" spans="2:4">
      <c r="B50" s="22" t="s">
        <v>50</v>
      </c>
      <c r="C50" s="9">
        <f>[2]KAVA!$J$4</f>
        <v>2.2739503800855312</v>
      </c>
      <c r="D50" s="20">
        <f t="shared" si="0"/>
        <v>5.2042904197475059E-4</v>
      </c>
    </row>
    <row r="51" spans="2:4">
      <c r="B51" s="7" t="s">
        <v>25</v>
      </c>
      <c r="C51" s="1">
        <f>[2]POLIS!J4</f>
        <v>2.4746232194510061</v>
      </c>
      <c r="D51" s="20">
        <f t="shared" si="0"/>
        <v>5.6635615386599553E-4</v>
      </c>
    </row>
    <row r="52" spans="2:4">
      <c r="B52" s="7" t="s">
        <v>28</v>
      </c>
      <c r="C52" s="1">
        <f>[2]ATLAS!O47</f>
        <v>2.2835785147375738</v>
      </c>
      <c r="D52" s="20">
        <f t="shared" si="0"/>
        <v>5.2263259088982316E-4</v>
      </c>
    </row>
    <row r="53" spans="2:4">
      <c r="B53" s="22" t="s">
        <v>63</v>
      </c>
      <c r="C53" s="10">
        <f>[2]MEME!$J$4</f>
        <v>1.5838358973647633</v>
      </c>
      <c r="D53" s="20">
        <f t="shared" si="0"/>
        <v>3.6248556957507548E-4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3.8833770314885809E-4</v>
      </c>
    </row>
    <row r="55" spans="2:4">
      <c r="B55" s="22" t="s">
        <v>43</v>
      </c>
      <c r="C55" s="9">
        <f>[2]TRX!$J$4</f>
        <v>0.97134914168846687</v>
      </c>
      <c r="D55" s="20">
        <f t="shared" si="0"/>
        <v>2.2230841431681141E-4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2024-01-07T00:18:51Z</dcterms:modified>
</cp:coreProperties>
</file>