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4" l="1"/>
  <c r="C13"/>
  <c r="C7" l="1"/>
  <c r="D15" s="1"/>
  <c r="D22" l="1"/>
  <c r="N9"/>
  <c r="D47"/>
  <c r="D33"/>
  <c r="D24"/>
  <c r="D12"/>
  <c r="D23"/>
  <c r="D28"/>
  <c r="D18"/>
  <c r="D16"/>
  <c r="D44"/>
  <c r="D29"/>
  <c r="D27"/>
  <c r="D42"/>
  <c r="D48"/>
  <c r="M9"/>
  <c r="M10" s="1"/>
  <c r="N11" s="1"/>
  <c r="D13"/>
  <c r="D21"/>
  <c r="D7"/>
  <c r="E7" s="1"/>
  <c r="D46"/>
  <c r="D39"/>
  <c r="M8"/>
  <c r="D40"/>
  <c r="D19"/>
  <c r="D36"/>
  <c r="D50"/>
  <c r="D45"/>
  <c r="D38"/>
  <c r="D49"/>
  <c r="D37"/>
  <c r="D14"/>
  <c r="D20"/>
  <c r="D31"/>
  <c r="D17"/>
  <c r="D32"/>
  <c r="D41"/>
  <c r="N8"/>
  <c r="D43"/>
  <c r="D34"/>
  <c r="D35"/>
  <c r="D30"/>
  <c r="D26"/>
  <c r="Q3"/>
  <c r="D25"/>
  <c r="M11" l="1"/>
  <c r="M12" s="1"/>
  <c r="N10"/>
  <c r="N12" l="1"/>
  <c r="N13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<sst xmlns="http://schemas.openxmlformats.org/spreadsheetml/2006/main" count="97" uniqueCount="60">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</sst>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981.6951759258294</c:v>
                </c:pt>
                <c:pt idx="1">
                  <c:v>879.70108970754825</c:v>
                </c:pt>
                <c:pt idx="2">
                  <c:v>208.44840024642477</c:v>
                </c:pt>
                <c:pt idx="3">
                  <c:v>737.45456100483796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981.6951759258294</v>
          </cell>
        </row>
      </sheetData>
      <sheetData sheetId="1">
        <row r="4">
          <cell r="J4">
            <v>879.70108970754825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0.7383874950209659</v>
          </cell>
        </row>
      </sheetData>
      <sheetData sheetId="4">
        <row r="46">
          <cell r="M46">
            <v>79.390000000000015</v>
          </cell>
          <cell r="O46">
            <v>0.87067332866296532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32.301717640093315</v>
          </cell>
        </row>
      </sheetData>
      <sheetData sheetId="8">
        <row r="4">
          <cell r="J4">
            <v>7.3351943450849015</v>
          </cell>
        </row>
      </sheetData>
      <sheetData sheetId="9">
        <row r="4">
          <cell r="J4">
            <v>19.54213589341521</v>
          </cell>
        </row>
      </sheetData>
      <sheetData sheetId="10">
        <row r="4">
          <cell r="J4">
            <v>11.475534659139647</v>
          </cell>
        </row>
      </sheetData>
      <sheetData sheetId="11">
        <row r="4">
          <cell r="J4">
            <v>38.338091319683656</v>
          </cell>
        </row>
      </sheetData>
      <sheetData sheetId="12">
        <row r="4">
          <cell r="J4">
            <v>2.0122829001902809</v>
          </cell>
        </row>
      </sheetData>
      <sheetData sheetId="13">
        <row r="4">
          <cell r="J4">
            <v>142.94246477071573</v>
          </cell>
        </row>
      </sheetData>
      <sheetData sheetId="14">
        <row r="4">
          <cell r="J4">
            <v>4.4345275006190015</v>
          </cell>
        </row>
      </sheetData>
      <sheetData sheetId="15">
        <row r="4">
          <cell r="J4">
            <v>32.191609027843064</v>
          </cell>
        </row>
      </sheetData>
      <sheetData sheetId="16">
        <row r="4">
          <cell r="J4">
            <v>4.3326985317278979</v>
          </cell>
        </row>
      </sheetData>
      <sheetData sheetId="17">
        <row r="4">
          <cell r="J4">
            <v>7.0978347157680375</v>
          </cell>
        </row>
      </sheetData>
      <sheetData sheetId="18">
        <row r="4">
          <cell r="J4">
            <v>9.8494112062169865</v>
          </cell>
        </row>
      </sheetData>
      <sheetData sheetId="19">
        <row r="4">
          <cell r="J4">
            <v>10.124959604712028</v>
          </cell>
        </row>
      </sheetData>
      <sheetData sheetId="20">
        <row r="4">
          <cell r="J4">
            <v>12.057411837752147</v>
          </cell>
        </row>
      </sheetData>
      <sheetData sheetId="21">
        <row r="4">
          <cell r="J4">
            <v>1.4670429556565785</v>
          </cell>
        </row>
      </sheetData>
      <sheetData sheetId="22">
        <row r="4">
          <cell r="J4">
            <v>29.607067957643505</v>
          </cell>
        </row>
      </sheetData>
      <sheetData sheetId="23">
        <row r="4">
          <cell r="J4">
            <v>38.167507294050701</v>
          </cell>
        </row>
      </sheetData>
      <sheetData sheetId="24">
        <row r="4">
          <cell r="J4">
            <v>25.19488758640081</v>
          </cell>
        </row>
      </sheetData>
      <sheetData sheetId="25">
        <row r="4">
          <cell r="J4">
            <v>32.038952932179477</v>
          </cell>
        </row>
      </sheetData>
      <sheetData sheetId="26">
        <row r="4">
          <cell r="J4">
            <v>3.4441962124585745</v>
          </cell>
        </row>
      </sheetData>
      <sheetData sheetId="27">
        <row r="4">
          <cell r="J4">
            <v>208.44840024642477</v>
          </cell>
        </row>
      </sheetData>
      <sheetData sheetId="28">
        <row r="4">
          <cell r="J4">
            <v>0.74867488225241474</v>
          </cell>
        </row>
      </sheetData>
      <sheetData sheetId="29">
        <row r="4">
          <cell r="J4">
            <v>10.219475885743639</v>
          </cell>
        </row>
      </sheetData>
      <sheetData sheetId="30">
        <row r="4">
          <cell r="J4">
            <v>17.523175866407733</v>
          </cell>
        </row>
      </sheetData>
      <sheetData sheetId="31">
        <row r="4">
          <cell r="J4">
            <v>4.8204617953206697</v>
          </cell>
        </row>
      </sheetData>
      <sheetData sheetId="32">
        <row r="4">
          <cell r="J4">
            <v>2.6568037595311935</v>
          </cell>
        </row>
      </sheetData>
      <sheetData sheetId="33">
        <row r="4">
          <cell r="J4">
            <v>1.7130098627687045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2.8261494438922927E-2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2831.4143179135303</v>
      </c>
      <c r="D7" s="20">
        <f>(C7*[1]Feuil1!$K$2-C4)/C4</f>
        <v>5.2614345423158786E-2</v>
      </c>
      <c r="E7" s="31">
        <f>C7-C7/(1+D7)</f>
        <v>141.52667746409179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981.6951759258294</v>
      </c>
    </row>
    <row r="9" spans="2:20">
      <c r="M9" s="17" t="str">
        <f>IF(C13&gt;C7*[2]Params!F8,B13,"Others")</f>
        <v>BTC</v>
      </c>
      <c r="N9" s="18">
        <f>IF(C13&gt;C7*0.1,C13,C7)</f>
        <v>879.70108970754825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208.44840024642477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737.45456100483796</v>
      </c>
    </row>
    <row r="12" spans="2:20">
      <c r="B12" s="7" t="s">
        <v>19</v>
      </c>
      <c r="C12" s="1">
        <f>[2]ETH!J4</f>
        <v>981.6951759258294</v>
      </c>
      <c r="D12" s="20">
        <f>C12/$C$7</f>
        <v>0.3467154805691739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879.70108970754825</v>
      </c>
      <c r="D13" s="20">
        <f t="shared" ref="D13:D50" si="0">C13/$C$7</f>
        <v>0.3106931698910812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208.44840024642477</v>
      </c>
      <c r="D14" s="20">
        <f t="shared" si="0"/>
        <v>7.3619886333000678E-2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142.94246477071573</v>
      </c>
      <c r="D15" s="20">
        <f t="shared" si="0"/>
        <v>5.0484474796344908E-2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2.8038990796127115E-2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2.4422423649731576E-2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1.3254859863693796E-2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38.338091319683656</v>
      </c>
      <c r="D19" s="20">
        <f>C19/$C$7</f>
        <v>1.3540261867410136E-2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38.167507294050701</v>
      </c>
      <c r="D20" s="20">
        <f t="shared" si="0"/>
        <v>1.3480014935495679E-2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29.607067957643505</v>
      </c>
      <c r="D21" s="20">
        <f t="shared" si="0"/>
        <v>1.0456635671554051E-2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32.191609027843064</v>
      </c>
      <c r="D22" s="20">
        <f t="shared" si="0"/>
        <v>1.1369444882783904E-2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32.301717640093315</v>
      </c>
      <c r="D23" s="20">
        <f t="shared" si="0"/>
        <v>1.1408333084893226E-2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32.038952932179477</v>
      </c>
      <c r="D24" s="20">
        <f t="shared" si="0"/>
        <v>1.1315529744085276E-2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25.19488758640081</v>
      </c>
      <c r="D25" s="20">
        <f t="shared" si="0"/>
        <v>8.8983401076275295E-3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8.243230195007013E-3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8.0054220688442861E-3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6.7634043802221201E-3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19.54213589341521</v>
      </c>
      <c r="D29" s="20">
        <f t="shared" si="0"/>
        <v>6.9018990861838313E-3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17.523175866407733</v>
      </c>
      <c r="D30" s="20">
        <f t="shared" si="0"/>
        <v>6.1888420057579436E-3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12.057411837752147</v>
      </c>
      <c r="D31" s="20">
        <f t="shared" si="0"/>
        <v>4.2584413596655308E-3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11.475534659139647</v>
      </c>
      <c r="D32" s="20">
        <f t="shared" si="0"/>
        <v>4.0529337534734129E-3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10.219475885743639</v>
      </c>
      <c r="D33" s="20">
        <f t="shared" si="0"/>
        <v>3.6093184318126826E-3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9.8494112062169865</v>
      </c>
      <c r="D34" s="20">
        <f t="shared" si="0"/>
        <v>3.4786188456781622E-3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10.124959604712028</v>
      </c>
      <c r="D35" s="20">
        <f t="shared" si="0"/>
        <v>3.5759371352522907E-3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7.3351943450849015</v>
      </c>
      <c r="D36" s="20">
        <f t="shared" si="0"/>
        <v>2.5906467657090212E-3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7.0978347157680375</v>
      </c>
      <c r="D37" s="20">
        <f t="shared" si="0"/>
        <v>2.5068160003508186E-3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1.9071740811070213E-3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4.8204617953206697</v>
      </c>
      <c r="D39" s="20">
        <f t="shared" si="0"/>
        <v>1.7024925546300369E-3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4.3326985317278979</v>
      </c>
      <c r="D40" s="20">
        <f t="shared" si="0"/>
        <v>1.5302241372151654E-3</v>
      </c>
    </row>
    <row r="41" spans="2:14">
      <c r="B41" s="22" t="s">
        <v>51</v>
      </c>
      <c r="C41" s="9">
        <f>[2]DOGE!$J$4</f>
        <v>4.4345275006190015</v>
      </c>
      <c r="D41" s="20">
        <f t="shared" si="0"/>
        <v>1.5661881316920109E-3</v>
      </c>
    </row>
    <row r="42" spans="2:14">
      <c r="B42" s="22" t="s">
        <v>56</v>
      </c>
      <c r="C42" s="9">
        <f>[2]SHIB!$J$4</f>
        <v>3.4441962124585745</v>
      </c>
      <c r="D42" s="20">
        <f t="shared" si="0"/>
        <v>1.216422545675549E-3</v>
      </c>
    </row>
    <row r="43" spans="2:14">
      <c r="B43" s="22" t="s">
        <v>50</v>
      </c>
      <c r="C43" s="9">
        <f>[2]KAVA!$J$4</f>
        <v>2.6568037595311935</v>
      </c>
      <c r="D43" s="20">
        <f t="shared" si="0"/>
        <v>9.3833097569733014E-4</v>
      </c>
    </row>
    <row r="44" spans="2:14">
      <c r="B44" s="22" t="s">
        <v>36</v>
      </c>
      <c r="C44" s="9">
        <f>[2]AMP!$J$4</f>
        <v>2.0122829001902809</v>
      </c>
      <c r="D44" s="20">
        <f t="shared" si="0"/>
        <v>7.1069885020329075E-4</v>
      </c>
    </row>
    <row r="45" spans="2:14">
      <c r="B45" s="22" t="s">
        <v>40</v>
      </c>
      <c r="C45" s="9">
        <f>[2]SHPING!$J$4</f>
        <v>1.7130098627687045</v>
      </c>
      <c r="D45" s="20">
        <f t="shared" si="0"/>
        <v>6.0500148350984596E-4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5.992742175756063E-4</v>
      </c>
    </row>
    <row r="47" spans="2:14">
      <c r="B47" s="22" t="s">
        <v>23</v>
      </c>
      <c r="C47" s="9">
        <f>[2]LUNA!J4</f>
        <v>1.4670429556565785</v>
      </c>
      <c r="D47" s="20">
        <f t="shared" si="0"/>
        <v>5.1813079646275241E-4</v>
      </c>
    </row>
    <row r="48" spans="2:14">
      <c r="B48" s="7" t="s">
        <v>28</v>
      </c>
      <c r="C48" s="1">
        <f>[2]ATLAS!O46</f>
        <v>0.87067332866296532</v>
      </c>
      <c r="D48" s="20">
        <f t="shared" si="0"/>
        <v>3.0750474176614487E-4</v>
      </c>
    </row>
    <row r="49" spans="2:4">
      <c r="B49" s="22" t="s">
        <v>43</v>
      </c>
      <c r="C49" s="9">
        <f>[2]TRX!$J$4</f>
        <v>0.74867488225241474</v>
      </c>
      <c r="D49" s="20">
        <f t="shared" si="0"/>
        <v>2.6441728344586229E-4</v>
      </c>
    </row>
    <row r="50" spans="2:4">
      <c r="B50" s="7" t="s">
        <v>25</v>
      </c>
      <c r="C50" s="1">
        <f>[2]POLIS!J4</f>
        <v>0.7383874950209659</v>
      </c>
      <c r="D50" s="20">
        <f t="shared" si="0"/>
        <v>2.6078398005880104E-4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2023-07-20T14:12:06Z</dcterms:modified>
</cp:coreProperties>
</file>