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<sst xmlns="http://schemas.openxmlformats.org/spreadsheetml/2006/main" count="107" uniqueCount="67">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</sst>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1345.0331158363499</c:v>
                </c:pt>
                <c:pt idx="1">
                  <c:v>1242.3233655449244</c:v>
                </c:pt>
                <c:pt idx="2">
                  <c:v>553.70000000000005</c:v>
                </c:pt>
                <c:pt idx="3">
                  <c:v>261.47846860561827</c:v>
                </c:pt>
                <c:pt idx="4">
                  <c:v>236.8062508963844</c:v>
                </c:pt>
                <c:pt idx="5">
                  <c:v>840.85337703989785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1345.0331158363499</v>
          </cell>
        </row>
      </sheetData>
      <sheetData sheetId="1">
        <row r="4">
          <cell r="J4">
            <v>1242.3233655449244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2.6140425215963523</v>
          </cell>
        </row>
      </sheetData>
      <sheetData sheetId="4">
        <row r="47">
          <cell r="M47">
            <v>111.75</v>
          </cell>
          <cell r="O47">
            <v>2.0500485212185957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3.3386607721961457</v>
          </cell>
        </row>
      </sheetData>
      <sheetData sheetId="8">
        <row r="4">
          <cell r="J4">
            <v>45.633417436129463</v>
          </cell>
        </row>
      </sheetData>
      <sheetData sheetId="9">
        <row r="4">
          <cell r="J4">
            <v>11.447163756098533</v>
          </cell>
        </row>
      </sheetData>
      <sheetData sheetId="10">
        <row r="4">
          <cell r="J4">
            <v>24.224537981301133</v>
          </cell>
        </row>
      </sheetData>
      <sheetData sheetId="11">
        <row r="4">
          <cell r="J4">
            <v>13.935582801919683</v>
          </cell>
        </row>
      </sheetData>
      <sheetData sheetId="12">
        <row r="4">
          <cell r="J4">
            <v>55.543955061037245</v>
          </cell>
        </row>
      </sheetData>
      <sheetData sheetId="13">
        <row r="4">
          <cell r="J4">
            <v>3.6012633885906769</v>
          </cell>
        </row>
      </sheetData>
      <sheetData sheetId="14">
        <row r="4">
          <cell r="J4">
            <v>236.8062508963844</v>
          </cell>
        </row>
      </sheetData>
      <sheetData sheetId="15">
        <row r="4">
          <cell r="J4">
            <v>5.6176663712193209</v>
          </cell>
        </row>
      </sheetData>
      <sheetData sheetId="16">
        <row r="4">
          <cell r="J4">
            <v>37.221010763571314</v>
          </cell>
        </row>
      </sheetData>
      <sheetData sheetId="17">
        <row r="4">
          <cell r="J4">
            <v>5.0876952957586692</v>
          </cell>
        </row>
      </sheetData>
      <sheetData sheetId="18">
        <row r="4">
          <cell r="J4">
            <v>5.1468241938304864</v>
          </cell>
        </row>
      </sheetData>
      <sheetData sheetId="19">
        <row r="4">
          <cell r="J4">
            <v>14.67341018584179</v>
          </cell>
        </row>
      </sheetData>
      <sheetData sheetId="20">
        <row r="4">
          <cell r="J4">
            <v>2.7639783746513533</v>
          </cell>
        </row>
      </sheetData>
      <sheetData sheetId="21">
        <row r="4">
          <cell r="J4">
            <v>14.063065608208051</v>
          </cell>
        </row>
      </sheetData>
      <sheetData sheetId="22">
        <row r="4">
          <cell r="J4">
            <v>9.5967019026930984</v>
          </cell>
        </row>
      </sheetData>
      <sheetData sheetId="23">
        <row r="4">
          <cell r="J4">
            <v>12.3232676109271</v>
          </cell>
        </row>
      </sheetData>
      <sheetData sheetId="24">
        <row r="4">
          <cell r="J4">
            <v>3.618446713351319</v>
          </cell>
        </row>
      </sheetData>
      <sheetData sheetId="25">
        <row r="4">
          <cell r="J4">
            <v>18.553588937082377</v>
          </cell>
        </row>
      </sheetData>
      <sheetData sheetId="26">
        <row r="4">
          <cell r="J4">
            <v>58.499732294856749</v>
          </cell>
        </row>
      </sheetData>
      <sheetData sheetId="27">
        <row r="4">
          <cell r="J4">
            <v>1.7912338069262963</v>
          </cell>
        </row>
      </sheetData>
      <sheetData sheetId="28">
        <row r="4">
          <cell r="J4">
            <v>41.611789861814259</v>
          </cell>
        </row>
      </sheetData>
      <sheetData sheetId="29">
        <row r="4">
          <cell r="J4">
            <v>38.384089896267142</v>
          </cell>
        </row>
      </sheetData>
      <sheetData sheetId="30">
        <row r="4">
          <cell r="J4">
            <v>2.6268045105844084</v>
          </cell>
        </row>
      </sheetData>
      <sheetData sheetId="31">
        <row r="4">
          <cell r="J4">
            <v>4.6588110412114796</v>
          </cell>
        </row>
      </sheetData>
      <sheetData sheetId="32">
        <row r="4">
          <cell r="J4">
            <v>2.9098414015106724</v>
          </cell>
        </row>
      </sheetData>
      <sheetData sheetId="33">
        <row r="4">
          <cell r="J4">
            <v>261.47846860561827</v>
          </cell>
        </row>
      </sheetData>
      <sheetData sheetId="34">
        <row r="4">
          <cell r="J4">
            <v>0.98233186842880682</v>
          </cell>
        </row>
      </sheetData>
      <sheetData sheetId="35">
        <row r="4">
          <cell r="J4">
            <v>13.739025143872103</v>
          </cell>
        </row>
      </sheetData>
      <sheetData sheetId="36">
        <row r="4">
          <cell r="J4">
            <v>19.545079863401387</v>
          </cell>
        </row>
      </sheetData>
      <sheetData sheetId="37">
        <row r="4">
          <cell r="J4">
            <v>11.180728476761193</v>
          </cell>
        </row>
      </sheetData>
      <sheetData sheetId="38">
        <row r="4">
          <cell r="J4">
            <v>10.302787077040291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15" sqref="B15:D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0.13855871418150831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4480.1945779231728</v>
      </c>
      <c r="D7" s="20">
        <f>(C7*[1]Feuil1!$K$2-C4)/C4</f>
        <v>0.57169509094452098</v>
      </c>
      <c r="E7" s="31">
        <f>C7-C7/(1+D7)</f>
        <v>1629.6451273737221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1345.0331158363499</v>
      </c>
    </row>
    <row r="9" spans="2:20">
      <c r="M9" s="17" t="str">
        <f>IF(C13&gt;C7*Params!F8,B13,"Others")</f>
        <v>BTC</v>
      </c>
      <c r="N9" s="18">
        <f>IF(C13&gt;C7*0.1,C13,C7)</f>
        <v>1242.3233655449244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261.47846860561827</v>
      </c>
    </row>
    <row r="12" spans="2:20">
      <c r="B12" s="7" t="s">
        <v>19</v>
      </c>
      <c r="C12" s="1">
        <f>[2]ETH!J4</f>
        <v>1345.0331158363499</v>
      </c>
      <c r="D12" s="20">
        <f>C12/$C$7</f>
        <v>0.30021756699233582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236.8062508963844</v>
      </c>
    </row>
    <row r="13" spans="2:20">
      <c r="B13" s="7" t="s">
        <v>4</v>
      </c>
      <c r="C13" s="1">
        <f>[2]BTC!J4</f>
        <v>1242.3233655449244</v>
      </c>
      <c r="D13" s="20">
        <f t="shared" ref="D13:D55" si="0">C13/$C$7</f>
        <v>0.27729227914936067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840.85337703989785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0.12358838223867316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261.47846860561827</v>
      </c>
      <c r="D15" s="20">
        <f t="shared" si="0"/>
        <v>5.836319473580287E-2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236.8062508963844</v>
      </c>
      <c r="D16" s="20">
        <f t="shared" si="0"/>
        <v>5.2856242463950681E-2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2.4943113085013048E-2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2.00884132228293E-2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1.3961447189866362E-2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58.499732294856749</v>
      </c>
      <c r="D20" s="20">
        <f t="shared" si="0"/>
        <v>1.305740884182194E-2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55.543955061037245</v>
      </c>
      <c r="D21" s="20">
        <f t="shared" si="0"/>
        <v>1.2397665792181966E-2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1.131647278219384E-2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45.633417436129463</v>
      </c>
      <c r="D23" s="20">
        <f t="shared" si="0"/>
        <v>1.0185588291409246E-2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41.611789861814259</v>
      </c>
      <c r="D24" s="20">
        <f t="shared" si="0"/>
        <v>9.2879425520629305E-3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38.384089896267142</v>
      </c>
      <c r="D25" s="20">
        <f t="shared" si="0"/>
        <v>8.5675051002049047E-3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37.221010763571314</v>
      </c>
      <c r="D26" s="20">
        <f t="shared" si="0"/>
        <v>8.3079004976666405E-3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24.224537981301133</v>
      </c>
      <c r="D27" s="20">
        <f t="shared" si="0"/>
        <v>5.4070281011166701E-3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19.545079863401387</v>
      </c>
      <c r="D28" s="20">
        <f t="shared" si="0"/>
        <v>4.3625515641023014E-3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18.553588937082377</v>
      </c>
      <c r="D29" s="20">
        <f t="shared" si="0"/>
        <v>4.1412462370513893E-3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3.6538591606412852E-3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14.67341018584179</v>
      </c>
      <c r="D31" s="20">
        <f t="shared" si="0"/>
        <v>3.2751725244584708E-3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13.935582801919683</v>
      </c>
      <c r="D32" s="20">
        <f t="shared" si="0"/>
        <v>3.1104860647323995E-3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14.063065608208051</v>
      </c>
      <c r="D33" s="20">
        <f t="shared" si="0"/>
        <v>3.1389408124160288E-3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13.739025143872103</v>
      </c>
      <c r="D34" s="20">
        <f t="shared" si="0"/>
        <v>3.0666134929882732E-3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12.3232676109271</v>
      </c>
      <c r="D35" s="20">
        <f t="shared" si="0"/>
        <v>2.7506099113756891E-3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11.447163756098533</v>
      </c>
      <c r="D36" s="20">
        <f t="shared" si="0"/>
        <v>2.5550595084655788E-3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11.180728476761193</v>
      </c>
      <c r="D37" s="20">
        <f t="shared" si="0"/>
        <v>2.4955899308159294E-3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10.302787077040291</v>
      </c>
      <c r="D38" s="20">
        <f t="shared" si="0"/>
        <v>2.2996293794490114E-3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2.3436482093300852E-3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9.5967019026930984</v>
      </c>
      <c r="D40" s="20">
        <f t="shared" si="0"/>
        <v>2.1420279266401239E-3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5.6176663712193209</v>
      </c>
      <c r="D41" s="20">
        <f t="shared" si="0"/>
        <v>1.2538889268116189E-3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5.1468241938304864</v>
      </c>
      <c r="D42" s="20">
        <f t="shared" si="0"/>
        <v>1.1487947910102454E-3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5.0876952957586692</v>
      </c>
      <c r="D43" s="20">
        <f t="shared" si="0"/>
        <v>1.1355969494782764E-3</v>
      </c>
    </row>
    <row r="44" spans="2:14">
      <c r="B44" s="22" t="s">
        <v>56</v>
      </c>
      <c r="C44" s="9">
        <f>[2]SHIB!$J$4</f>
        <v>4.6588110412114796</v>
      </c>
      <c r="D44" s="20">
        <f t="shared" si="0"/>
        <v>1.0398680146992869E-3</v>
      </c>
    </row>
    <row r="45" spans="2:14">
      <c r="B45" s="22" t="s">
        <v>23</v>
      </c>
      <c r="C45" s="9">
        <f>[2]LUNA!J4</f>
        <v>3.618446713351319</v>
      </c>
      <c r="D45" s="20">
        <f t="shared" si="0"/>
        <v>8.0765392002877623E-4</v>
      </c>
    </row>
    <row r="46" spans="2:14">
      <c r="B46" s="22" t="s">
        <v>36</v>
      </c>
      <c r="C46" s="9">
        <f>[2]AMP!$J$4</f>
        <v>3.6012633885906769</v>
      </c>
      <c r="D46" s="20">
        <f t="shared" si="0"/>
        <v>8.0381852304728895E-4</v>
      </c>
    </row>
    <row r="47" spans="2:14">
      <c r="B47" s="22" t="s">
        <v>64</v>
      </c>
      <c r="C47" s="10">
        <f>[2]ACE!$J$4</f>
        <v>3.3386607721961457</v>
      </c>
      <c r="D47" s="20">
        <f t="shared" si="0"/>
        <v>7.4520441336362812E-4</v>
      </c>
    </row>
    <row r="48" spans="2:14">
      <c r="B48" s="22" t="s">
        <v>40</v>
      </c>
      <c r="C48" s="9">
        <f>[2]SHPING!$J$4</f>
        <v>2.9098414015106724</v>
      </c>
      <c r="D48" s="20">
        <f t="shared" si="0"/>
        <v>6.4948996096047922E-4</v>
      </c>
    </row>
    <row r="49" spans="2:4">
      <c r="B49" s="22" t="s">
        <v>62</v>
      </c>
      <c r="C49" s="10">
        <f>[2]SEI!$J$4</f>
        <v>2.6268045105844084</v>
      </c>
      <c r="D49" s="20">
        <f t="shared" si="0"/>
        <v>5.8631482738012752E-4</v>
      </c>
    </row>
    <row r="50" spans="2:4">
      <c r="B50" s="22" t="s">
        <v>50</v>
      </c>
      <c r="C50" s="9">
        <f>[2]KAVA!$J$4</f>
        <v>2.7639783746513533</v>
      </c>
      <c r="D50" s="20">
        <f t="shared" si="0"/>
        <v>6.1693266365511648E-4</v>
      </c>
    </row>
    <row r="51" spans="2:4">
      <c r="B51" s="7" t="s">
        <v>25</v>
      </c>
      <c r="C51" s="1">
        <f>[2]POLIS!J4</f>
        <v>2.6140425215963523</v>
      </c>
      <c r="D51" s="20">
        <f t="shared" si="0"/>
        <v>5.8346629284304673E-4</v>
      </c>
    </row>
    <row r="52" spans="2:4">
      <c r="B52" s="7" t="s">
        <v>28</v>
      </c>
      <c r="C52" s="1">
        <f>[2]ATLAS!O47</f>
        <v>2.0500485212185957</v>
      </c>
      <c r="D52" s="20">
        <f t="shared" si="0"/>
        <v>4.575802424565477E-4</v>
      </c>
    </row>
    <row r="53" spans="2:4">
      <c r="B53" s="22" t="s">
        <v>63</v>
      </c>
      <c r="C53" s="10">
        <f>[2]MEME!$J$4</f>
        <v>1.7912338069262963</v>
      </c>
      <c r="D53" s="20">
        <f t="shared" si="0"/>
        <v>3.9981160991374529E-4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3.7873212211835699E-4</v>
      </c>
    </row>
    <row r="55" spans="2:4">
      <c r="B55" s="22" t="s">
        <v>43</v>
      </c>
      <c r="C55" s="9">
        <f>[2]TRX!$J$4</f>
        <v>0.98233186842880682</v>
      </c>
      <c r="D55" s="20">
        <f t="shared" si="0"/>
        <v>2.1926098327724284E-4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2023-12-28T17:00:04Z</dcterms:modified>
</cp:coreProperties>
</file>