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T2" i="1"/>
  <c r="C27" i="2"/>
  <c r="Q2" i="1" l="1"/>
  <c r="C40"/>
  <c r="C30" l="1"/>
  <c r="C14"/>
  <c r="C4"/>
  <c r="C37"/>
  <c r="C20"/>
  <c r="C48" l="1"/>
  <c r="C44" l="1"/>
  <c r="C26" l="1"/>
  <c r="C28" l="1"/>
  <c r="C35" l="1"/>
  <c r="C55"/>
  <c r="C42"/>
  <c r="C34"/>
  <c r="C16"/>
  <c r="C46"/>
  <c r="C22"/>
  <c r="C33"/>
  <c r="C53"/>
  <c r="C18"/>
  <c r="C50"/>
  <c r="C19"/>
  <c r="C13"/>
  <c r="C36" l="1"/>
  <c r="C27"/>
  <c r="C32"/>
  <c r="C39"/>
  <c r="C51"/>
  <c r="C54"/>
  <c r="C24"/>
  <c r="C49"/>
  <c r="C45"/>
  <c r="C29"/>
  <c r="C15" l="1"/>
  <c r="C43"/>
  <c r="C25"/>
  <c r="C31"/>
  <c r="C41"/>
  <c r="C23"/>
  <c r="C21"/>
  <c r="C38"/>
  <c r="C47" l="1"/>
  <c r="C17"/>
  <c r="C12"/>
  <c r="C52" l="1"/>
  <c r="C7" l="1"/>
  <c r="Q3" l="1"/>
  <c r="D48"/>
  <c r="D22"/>
  <c r="D14"/>
  <c r="D7"/>
  <c r="E7" s="1"/>
  <c r="D42"/>
  <c r="D38"/>
  <c r="D25"/>
  <c r="D39"/>
  <c r="D30"/>
  <c r="D37"/>
  <c r="D54"/>
  <c r="M8"/>
  <c r="D12"/>
  <c r="D19"/>
  <c r="D34"/>
  <c r="D51"/>
  <c r="D45"/>
  <c r="D46"/>
  <c r="N8"/>
  <c r="D31"/>
  <c r="D55"/>
  <c r="D32"/>
  <c r="D16"/>
  <c r="D18"/>
  <c r="D21"/>
  <c r="D44"/>
  <c r="D24"/>
  <c r="D33"/>
  <c r="D28"/>
  <c r="D50"/>
  <c r="D49"/>
  <c r="D40"/>
  <c r="D27"/>
  <c r="D35"/>
  <c r="D53"/>
  <c r="D29"/>
  <c r="D41"/>
  <c r="D15"/>
  <c r="D36"/>
  <c r="D26"/>
  <c r="D43"/>
  <c r="D23"/>
  <c r="D20"/>
  <c r="N9"/>
  <c r="D47"/>
  <c r="M9"/>
  <c r="D13"/>
  <c r="D17"/>
  <c r="D52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N35" l="1"/>
  <c r="M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<sst xmlns="http://schemas.openxmlformats.org/spreadsheetml/2006/main" count="107" uniqueCount="67">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</sst>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1373.0046943286793</c:v>
                </c:pt>
                <c:pt idx="1">
                  <c:v>1290.2495901813857</c:v>
                </c:pt>
                <c:pt idx="2">
                  <c:v>544.27</c:v>
                </c:pt>
                <c:pt idx="3">
                  <c:v>262.60770535258473</c:v>
                </c:pt>
                <c:pt idx="4">
                  <c:v>1002.0373327457818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1290.2495901813857</v>
          </cell>
        </row>
      </sheetData>
      <sheetData sheetId="1">
        <row r="4">
          <cell r="J4">
            <v>1373.0046943286793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2.4635720992653076</v>
          </cell>
        </row>
      </sheetData>
      <sheetData sheetId="4">
        <row r="47">
          <cell r="M47">
            <v>111.75</v>
          </cell>
          <cell r="O47">
            <v>2.2973055045566468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2.3129310623659372</v>
          </cell>
        </row>
      </sheetData>
      <sheetData sheetId="8">
        <row r="4">
          <cell r="J4">
            <v>37.111119951374292</v>
          </cell>
        </row>
      </sheetData>
      <sheetData sheetId="9">
        <row r="4">
          <cell r="J4">
            <v>9.309135810840683</v>
          </cell>
        </row>
      </sheetData>
      <sheetData sheetId="10">
        <row r="4">
          <cell r="J4">
            <v>18.150752666242102</v>
          </cell>
        </row>
      </sheetData>
      <sheetData sheetId="11">
        <row r="4">
          <cell r="J4">
            <v>11.723098551272802</v>
          </cell>
        </row>
      </sheetData>
      <sheetData sheetId="12">
        <row r="4">
          <cell r="J4">
            <v>48.726682703428395</v>
          </cell>
        </row>
      </sheetData>
      <sheetData sheetId="13">
        <row r="4">
          <cell r="J4">
            <v>3.1310336789755473</v>
          </cell>
        </row>
      </sheetData>
      <sheetData sheetId="14">
        <row r="4">
          <cell r="J4">
            <v>215.41758469569064</v>
          </cell>
        </row>
      </sheetData>
      <sheetData sheetId="15">
        <row r="4">
          <cell r="J4">
            <v>4.8909814842671997</v>
          </cell>
        </row>
      </sheetData>
      <sheetData sheetId="16">
        <row r="4">
          <cell r="J4">
            <v>43.068373198430557</v>
          </cell>
        </row>
      </sheetData>
      <sheetData sheetId="17">
        <row r="4">
          <cell r="J4">
            <v>5.429176520496183</v>
          </cell>
        </row>
      </sheetData>
      <sheetData sheetId="18">
        <row r="4">
          <cell r="J4">
            <v>4.2355339393794686</v>
          </cell>
        </row>
      </sheetData>
      <sheetData sheetId="19">
        <row r="4">
          <cell r="J4">
            <v>12.246992491299142</v>
          </cell>
        </row>
      </sheetData>
      <sheetData sheetId="20">
        <row r="4">
          <cell r="J4">
            <v>2.1409561501341856</v>
          </cell>
        </row>
      </sheetData>
      <sheetData sheetId="21">
        <row r="4">
          <cell r="J4">
            <v>16.007147730027068</v>
          </cell>
        </row>
      </sheetData>
      <sheetData sheetId="22">
        <row r="4">
          <cell r="J4">
            <v>8.0616978133851482</v>
          </cell>
        </row>
      </sheetData>
      <sheetData sheetId="23">
        <row r="4">
          <cell r="J4">
            <v>10.804691057765236</v>
          </cell>
        </row>
      </sheetData>
      <sheetData sheetId="24">
        <row r="4">
          <cell r="J4">
            <v>4.8941728359093633</v>
          </cell>
        </row>
      </sheetData>
      <sheetData sheetId="25">
        <row r="4">
          <cell r="J4">
            <v>14.562203452788523</v>
          </cell>
        </row>
      </sheetData>
      <sheetData sheetId="26">
        <row r="4">
          <cell r="J4">
            <v>46.255792849195686</v>
          </cell>
        </row>
      </sheetData>
      <sheetData sheetId="27">
        <row r="4">
          <cell r="J4">
            <v>1.4127127360547764</v>
          </cell>
        </row>
      </sheetData>
      <sheetData sheetId="28">
        <row r="4">
          <cell r="J4">
            <v>39.171410006453385</v>
          </cell>
        </row>
      </sheetData>
      <sheetData sheetId="29">
        <row r="4">
          <cell r="J4">
            <v>30.809438704716428</v>
          </cell>
        </row>
      </sheetData>
      <sheetData sheetId="30">
        <row r="4">
          <cell r="J4">
            <v>2.5997115063022331</v>
          </cell>
        </row>
      </sheetData>
      <sheetData sheetId="31">
        <row r="4">
          <cell r="J4">
            <v>4.2849823832584057</v>
          </cell>
        </row>
      </sheetData>
      <sheetData sheetId="32">
        <row r="4">
          <cell r="J4">
            <v>2.5301505163630162</v>
          </cell>
        </row>
      </sheetData>
      <sheetData sheetId="33">
        <row r="4">
          <cell r="J4">
            <v>262.60770535258473</v>
          </cell>
        </row>
      </sheetData>
      <sheetData sheetId="34">
        <row r="4">
          <cell r="J4">
            <v>0.95792303823478087</v>
          </cell>
        </row>
      </sheetData>
      <sheetData sheetId="35">
        <row r="4">
          <cell r="J4">
            <v>10.161439432783135</v>
          </cell>
        </row>
      </sheetData>
      <sheetData sheetId="36">
        <row r="4">
          <cell r="J4">
            <v>17.80465355402913</v>
          </cell>
        </row>
      </sheetData>
      <sheetData sheetId="37">
        <row r="4">
          <cell r="J4">
            <v>19.550115490833285</v>
          </cell>
        </row>
      </sheetData>
      <sheetData sheetId="38">
        <row r="4">
          <cell r="J4">
            <v>15.937065529663149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544.27</f>
        <v>544.27</v>
      </c>
      <c r="P2" t="s">
        <v>8</v>
      </c>
      <c r="Q2" s="10">
        <f>N2+K2+H2</f>
        <v>601.35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0.1344649445538563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4472.1693226084326</v>
      </c>
      <c r="D7" s="20">
        <f>(C7*[1]Feuil1!$K$2-C4)/C4</f>
        <v>0.56887975465446172</v>
      </c>
      <c r="E7" s="31">
        <f>C7-C7/(1+D7)</f>
        <v>1621.6198720589819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1373.0046943286793</v>
      </c>
    </row>
    <row r="9" spans="2:20">
      <c r="M9" s="17" t="str">
        <f>IF(C13&gt;C7*Params!F8,B13,"Others")</f>
        <v>ETH</v>
      </c>
      <c r="N9" s="18">
        <f>IF(C13&gt;C7*0.1,C13,C7)</f>
        <v>1290.2495901813857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544.27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262.60770535258473</v>
      </c>
    </row>
    <row r="12" spans="2:20">
      <c r="B12" s="7" t="s">
        <v>4</v>
      </c>
      <c r="C12" s="1">
        <f>[2]BTC!J4</f>
        <v>1373.0046943286793</v>
      </c>
      <c r="D12" s="20">
        <f>C12/$C$7</f>
        <v>0.30701089231743622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1002.0373327457818</v>
      </c>
    </row>
    <row r="13" spans="2:20">
      <c r="B13" s="7" t="s">
        <v>19</v>
      </c>
      <c r="C13" s="1">
        <f>[2]ETH!J4</f>
        <v>1290.2495901813857</v>
      </c>
      <c r="D13" s="20">
        <f t="shared" ref="D13:D55" si="0">C13/$C$7</f>
        <v>0.28850642654756103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544.27</v>
      </c>
      <c r="D14" s="20">
        <f t="shared" si="0"/>
        <v>0.12170156376873263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262.60770535258473</v>
      </c>
      <c r="D15" s="20">
        <f t="shared" si="0"/>
        <v>5.8720429932070738E-2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215.41758469569064</v>
      </c>
      <c r="D16" s="20">
        <f t="shared" si="0"/>
        <v>4.8168476897034483E-2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2.4987873208436755E-2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2.0124461644378595E-2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1.3986500842843122E-2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1.1336780059666608E-2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46.255792849195686</v>
      </c>
      <c r="D21" s="20">
        <f t="shared" si="0"/>
        <v>1.0343032544710669E-2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48.726682703428395</v>
      </c>
      <c r="D22" s="20">
        <f t="shared" si="0"/>
        <v>1.0895536190255007E-2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43.068373198430557</v>
      </c>
      <c r="D23" s="20">
        <f t="shared" si="0"/>
        <v>9.6303091613066522E-3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39.171410006453385</v>
      </c>
      <c r="D24" s="20">
        <f t="shared" si="0"/>
        <v>8.7589282025677673E-3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37.111119951374292</v>
      </c>
      <c r="D25" s="20">
        <f t="shared" si="0"/>
        <v>8.29823677823739E-3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30.809438704716428</v>
      </c>
      <c r="D26" s="20">
        <f t="shared" si="0"/>
        <v>6.8891485277544342E-3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18.150752666242102</v>
      </c>
      <c r="D27" s="20">
        <f t="shared" si="0"/>
        <v>4.0586013983154633E-3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19.550115490833285</v>
      </c>
      <c r="D28" s="20">
        <f t="shared" si="0"/>
        <v>4.3715061037605139E-3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17.80465355402913</v>
      </c>
      <c r="D29" s="20">
        <f t="shared" si="0"/>
        <v>3.9812118615500918E-3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15.937065529663149</v>
      </c>
      <c r="D30" s="20">
        <f t="shared" si="0"/>
        <v>3.5636095997294919E-3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14.562203452788523</v>
      </c>
      <c r="D31" s="20">
        <f t="shared" si="0"/>
        <v>3.2561833871475572E-3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16.007147730027068</v>
      </c>
      <c r="D32" s="20">
        <f t="shared" si="0"/>
        <v>3.5792803392092399E-3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31</v>
      </c>
      <c r="C33" s="9">
        <f>[2]ATOM!$J$4</f>
        <v>11.723098551272802</v>
      </c>
      <c r="D33" s="20">
        <f t="shared" si="0"/>
        <v>2.6213449683151085E-3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53</v>
      </c>
      <c r="C34" s="9">
        <f>[2]ICP!$J$4</f>
        <v>12.246992491299142</v>
      </c>
      <c r="D34" s="20">
        <f t="shared" si="0"/>
        <v>2.738490340557136E-3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[2]UNI!$J$4</f>
        <v>10.161439432783135</v>
      </c>
      <c r="D35" s="20">
        <f t="shared" si="0"/>
        <v>2.2721499790746709E-3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10.804691057765236</v>
      </c>
      <c r="D36" s="20">
        <f t="shared" si="0"/>
        <v>2.4159843419039651E-3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2.3478538585108358E-3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9.309135810840683</v>
      </c>
      <c r="D38" s="20">
        <f t="shared" si="0"/>
        <v>2.0815705174174952E-3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8.0616978133851482</v>
      </c>
      <c r="D39" s="20">
        <f t="shared" si="0"/>
        <v>1.8026369826004466E-3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6.38</v>
      </c>
      <c r="D40" s="20">
        <f t="shared" si="0"/>
        <v>1.4266007254570604E-3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5.429176520496183</v>
      </c>
      <c r="D41" s="20">
        <f t="shared" si="0"/>
        <v>1.2139917183031808E-3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4.8941728359093633</v>
      </c>
      <c r="D42" s="20">
        <f t="shared" si="0"/>
        <v>1.0943621501913066E-3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4.8909814842671997</v>
      </c>
      <c r="D43" s="20">
        <f t="shared" si="0"/>
        <v>1.0936485475944572E-3</v>
      </c>
    </row>
    <row r="44" spans="2:14">
      <c r="B44" s="22" t="s">
        <v>37</v>
      </c>
      <c r="C44" s="9">
        <f>[2]GRT!$J$4</f>
        <v>4.2355339393794686</v>
      </c>
      <c r="D44" s="20">
        <f t="shared" si="0"/>
        <v>9.4708711451673203E-4</v>
      </c>
    </row>
    <row r="45" spans="2:14">
      <c r="B45" s="22" t="s">
        <v>56</v>
      </c>
      <c r="C45" s="9">
        <f>[2]SHIB!$J$4</f>
        <v>4.2849823832584057</v>
      </c>
      <c r="D45" s="20">
        <f t="shared" si="0"/>
        <v>9.5814404020801961E-4</v>
      </c>
    </row>
    <row r="46" spans="2:14">
      <c r="B46" s="22" t="s">
        <v>36</v>
      </c>
      <c r="C46" s="9">
        <f>[2]AMP!$J$4</f>
        <v>3.1310336789755473</v>
      </c>
      <c r="D46" s="20">
        <f t="shared" si="0"/>
        <v>7.0011519088667784E-4</v>
      </c>
    </row>
    <row r="47" spans="2:14">
      <c r="B47" s="22" t="s">
        <v>64</v>
      </c>
      <c r="C47" s="10">
        <f>[2]ACE!$J$4</f>
        <v>2.3129310623659372</v>
      </c>
      <c r="D47" s="20">
        <f t="shared" si="0"/>
        <v>5.1718324945194591E-4</v>
      </c>
    </row>
    <row r="48" spans="2:14">
      <c r="B48" s="22" t="s">
        <v>40</v>
      </c>
      <c r="C48" s="9">
        <f>[2]SHPING!$J$4</f>
        <v>2.5301505163630162</v>
      </c>
      <c r="D48" s="20">
        <f t="shared" si="0"/>
        <v>5.6575463356724686E-4</v>
      </c>
    </row>
    <row r="49" spans="2:4">
      <c r="B49" s="22" t="s">
        <v>62</v>
      </c>
      <c r="C49" s="10">
        <f>[2]SEI!$J$4</f>
        <v>2.5997115063022331</v>
      </c>
      <c r="D49" s="20">
        <f t="shared" si="0"/>
        <v>5.8130882772254437E-4</v>
      </c>
    </row>
    <row r="50" spans="2:4">
      <c r="B50" s="7" t="s">
        <v>25</v>
      </c>
      <c r="C50" s="1">
        <f>[2]POLIS!J4</f>
        <v>2.4635720992653076</v>
      </c>
      <c r="D50" s="20">
        <f t="shared" si="0"/>
        <v>5.50867357998066E-4</v>
      </c>
    </row>
    <row r="51" spans="2:4">
      <c r="B51" s="22" t="s">
        <v>50</v>
      </c>
      <c r="C51" s="9">
        <f>[2]KAVA!$J$4</f>
        <v>2.1409561501341856</v>
      </c>
      <c r="D51" s="20">
        <f t="shared" si="0"/>
        <v>4.7872877695190975E-4</v>
      </c>
    </row>
    <row r="52" spans="2:4">
      <c r="B52" s="7" t="s">
        <v>28</v>
      </c>
      <c r="C52" s="1">
        <f>[2]ATLAS!O47</f>
        <v>2.2973055045566468</v>
      </c>
      <c r="D52" s="20">
        <f t="shared" si="0"/>
        <v>5.1368929457633393E-4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3.7941175246252303E-4</v>
      </c>
    </row>
    <row r="54" spans="2:4">
      <c r="B54" s="22" t="s">
        <v>63</v>
      </c>
      <c r="C54" s="10">
        <f>[2]MEME!$J$4</f>
        <v>1.4127127360547764</v>
      </c>
      <c r="D54" s="20">
        <f t="shared" si="0"/>
        <v>3.1588981412510541E-4</v>
      </c>
    </row>
    <row r="55" spans="2:4">
      <c r="B55" s="22" t="s">
        <v>43</v>
      </c>
      <c r="C55" s="9">
        <f>[2]TRX!$J$4</f>
        <v>0.95792303823478087</v>
      </c>
      <c r="D55" s="20">
        <f t="shared" si="0"/>
        <v>2.1419650490247174E-4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2024-01-09T20:14:09Z</dcterms:modified>
</cp:coreProperties>
</file>