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3853696"/>
        <axId val="83855616"/>
      </lineChart>
      <dateAx>
        <axId val="838536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855616"/>
        <crosses val="autoZero"/>
        <lblOffset val="100"/>
      </dateAx>
      <valAx>
        <axId val="838556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8536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2271.224306249744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0.00658178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0.2382755717829937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0.56469254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1.79961269332198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0.57979923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11.93108155248159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0.02648967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I23" sqref="I2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48.30262958991119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0.01599858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0.004011916012478719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267.0705208445056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0.00231398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0.09442253978030511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0.27740174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9.207950947806513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0.07301081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72.93722482031264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0.00294541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M41" sqref="M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0.1968475498900425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43593.28524343634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0.00035041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9.565462498689637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0.00227238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0.8826570628567099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2.55585689202513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0.01763463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34" sqref="P3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15.60396211503923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0.00236372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72.2773154976861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0.00115902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0.9702639898860973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0.05604676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0.0001596056005834091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4864.89167413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H28" sqref="H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0.9126492648193191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0.31960919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5"/>
    <col width="9.140625" customWidth="1" style="14" min="106" max="16384"/>
  </cols>
  <sheetData>
    <row r="1"/>
    <row r="2"/>
    <row r="3">
      <c r="I3" t="inlineStr">
        <is>
          <t>Actual Price :</t>
        </is>
      </c>
      <c r="J3" s="77" t="n">
        <v>0.03091749347840186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0.04836082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1.172184315776887</v>
      </c>
      <c r="M3" t="inlineStr">
        <is>
          <t>Objectif :</t>
        </is>
      </c>
      <c r="N3" s="58">
        <f>(INDEX(N5:N31,MATCH(MAX(O6:O7),O5:O31,0))/0.9)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0.33698668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4.260909320423771</v>
      </c>
      <c r="M3" t="inlineStr">
        <is>
          <t>Objectif :</t>
        </is>
      </c>
      <c r="N3" s="58">
        <f>(INDEX(N5:N31,MATCH(MAX(O6:O8,O14:O15),O5:O31,0))/0.9)</f>
        <v/>
      </c>
      <c r="O3" s="56">
        <f>(MAX(O6:O8,O14:O16)*0.85)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0.10063182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V41" sqref="V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26"/>
    <col width="9.140625" customWidth="1" style="14" min="12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0.3962607888442553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0.07498655999999999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1.101977385227966e-05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258.63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0.004926102998763512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9"/>
  <sheetViews>
    <sheetView workbookViewId="0">
      <selection activeCell="I36" sqref="I36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121.0422522424176</v>
      </c>
      <c r="M3" t="inlineStr">
        <is>
          <t>Objectif :</t>
        </is>
      </c>
      <c r="N3" s="58">
        <f>(INDEX(N5:N26,MATCH(MAX(O6:O9,O23:O26,O14:O17),O5:O26,0))/0.9)</f>
        <v/>
      </c>
      <c r="O3" s="56">
        <f>(MAX(O14:O17,O23:O26,O6:O9)*0.85)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(B45*J3)</f>
        <v/>
      </c>
      <c r="K4" s="4">
        <f>(J4/D45-1)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B19+B22+B39-N25-N26</f>
        <v/>
      </c>
      <c r="S15" s="55">
        <f>(T15/R15)</f>
        <v/>
      </c>
      <c r="T15" s="55">
        <f>(D19+12.6*B22+20.2393*B39-20.2393*N25-21.316*N26)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0.06285715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-B43</f>
        <v/>
      </c>
      <c r="O26" s="55">
        <f>P26/N26</f>
        <v/>
      </c>
      <c r="P26" s="55">
        <f>-D43</f>
        <v/>
      </c>
      <c r="Q26" t="inlineStr">
        <is>
          <t>Done</t>
        </is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>
        <f>B43-B43</f>
        <v/>
      </c>
      <c r="S30" s="55" t="n">
        <v>0</v>
      </c>
      <c r="T30" s="55">
        <f>-P26+N26*21.316</f>
        <v/>
      </c>
      <c r="U30" t="inlineStr">
        <is>
          <t>DCA2 4/5</t>
        </is>
      </c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C44" s="55" t="n"/>
      <c r="D44" s="55" t="n"/>
      <c r="E44" s="55" t="n"/>
      <c r="S44" s="55" t="n"/>
      <c r="T44" s="55" t="n"/>
    </row>
    <row r="45">
      <c r="B45" s="58">
        <f>(SUM(B5:B44))</f>
        <v/>
      </c>
      <c r="C45" s="55" t="n"/>
      <c r="D45" s="55">
        <f>(SUM(D5:D44))</f>
        <v/>
      </c>
      <c r="E45" s="55" t="n"/>
      <c r="F45" t="inlineStr">
        <is>
          <t>Moy</t>
        </is>
      </c>
      <c r="G45" s="55">
        <f>(D45/B45)</f>
        <v/>
      </c>
      <c r="R45" s="58">
        <f>(SUM(R5:R36))</f>
        <v/>
      </c>
      <c r="S45" s="55" t="n"/>
      <c r="T45" s="55">
        <f>(SUM(T5:T36))</f>
        <v/>
      </c>
      <c r="V45" t="inlineStr">
        <is>
          <t>Moy</t>
        </is>
      </c>
      <c r="W45" s="55">
        <f>(T45/R45)</f>
        <v/>
      </c>
    </row>
    <row r="46">
      <c r="M46" s="58" t="n"/>
      <c r="S46" s="55" t="n"/>
      <c r="T46" s="55" t="n"/>
    </row>
    <row r="47"/>
    <row r="48"/>
    <row r="49">
      <c r="N49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5 W45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0.1059481399240595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0.24816374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6.970418317033748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0.00259754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25" sqref="O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0.6463813791670907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0.80347462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89"/>
    <col width="9.140625" customWidth="1" style="14" min="90" max="16384"/>
  </cols>
  <sheetData>
    <row r="1"/>
    <row r="2"/>
    <row r="3">
      <c r="I3" t="inlineStr">
        <is>
          <t>Actual Price :</t>
        </is>
      </c>
      <c r="J3" s="77" t="n">
        <v>13.7347606116193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0.70064116</v>
      </c>
      <c r="C5" s="55">
        <f>(D5/B5)</f>
        <v/>
      </c>
      <c r="D5" s="55" t="n">
        <v>8.996700000000001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0.00014351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89"/>
    <col width="9.140625" customWidth="1" style="14" min="90" max="16384"/>
  </cols>
  <sheetData>
    <row r="1"/>
    <row r="2"/>
    <row r="3">
      <c r="I3" t="inlineStr">
        <is>
          <t>Actual Price :</t>
        </is>
      </c>
      <c r="J3" s="77" t="n">
        <v>3.015762163885074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2.31805473</v>
      </c>
      <c r="C5" s="55">
        <f>(D5/B5)</f>
        <v/>
      </c>
      <c r="D5" s="55" t="n">
        <v>6.9963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2.536e-05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0.5396099698562247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0.006953247723200734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96"/>
    <col width="9.140625" customWidth="1" style="14" min="9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13.78337083926991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9.34e-06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10" sqref="B10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0.6254370441301889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0.72765225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2023-12-26T00:03:54Z</dcterms:modified>
  <cp:lastModifiedBy>Tiko</cp:lastModifiedBy>
</cp:coreProperties>
</file>