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4" l="1"/>
  <c r="C38"/>
  <c r="C35"/>
  <c r="C23" l="1"/>
  <c r="C20"/>
  <c r="C44" l="1"/>
  <c r="C16" l="1"/>
  <c r="C12" l="1"/>
  <c r="C13" l="1"/>
  <c r="C28" l="1"/>
  <c r="C31" l="1"/>
  <c r="C49" l="1"/>
  <c r="C52" l="1"/>
  <c r="C33" l="1"/>
  <c r="C39" l="1"/>
  <c r="C26" l="1"/>
  <c r="C17" l="1"/>
  <c r="C22" l="1"/>
  <c r="C30" l="1"/>
  <c r="C25"/>
  <c r="C24" l="1"/>
  <c r="C15" l="1"/>
  <c r="C7" s="1"/>
  <c r="D15" l="1"/>
  <c r="D49"/>
  <c r="D43"/>
  <c r="D22"/>
  <c r="D29"/>
  <c r="D31"/>
  <c r="D30"/>
  <c r="D34"/>
  <c r="D12"/>
  <c r="D53"/>
  <c r="D50"/>
  <c r="D7"/>
  <c r="E7" s="1"/>
  <c r="N9"/>
  <c r="D55"/>
  <c r="D23"/>
  <c r="D46"/>
  <c r="D47"/>
  <c r="D28"/>
  <c r="D20"/>
  <c r="D27"/>
  <c r="M8"/>
  <c r="D52"/>
  <c r="D39"/>
  <c r="D38"/>
  <c r="D45"/>
  <c r="D25"/>
  <c r="D41"/>
  <c r="D19"/>
  <c r="D44"/>
  <c r="D37"/>
  <c r="N8"/>
  <c r="D33"/>
  <c r="M9"/>
  <c r="Q3"/>
  <c r="D35"/>
  <c r="D17"/>
  <c r="D54"/>
  <c r="D40"/>
  <c r="D24"/>
  <c r="D21"/>
  <c r="D51"/>
  <c r="D18"/>
  <c r="D42"/>
  <c r="D48"/>
  <c r="D13"/>
  <c r="D16"/>
  <c r="D32"/>
  <c r="D36"/>
  <c r="D14"/>
  <c r="D26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<sst xmlns="http://schemas.openxmlformats.org/spreadsheetml/2006/main" count="107" uniqueCount="67">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</sst>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1271.5873874089348</c:v>
                </c:pt>
                <c:pt idx="1">
                  <c:v>1285.0306757679573</c:v>
                </c:pt>
                <c:pt idx="2">
                  <c:v>596.75</c:v>
                </c:pt>
                <c:pt idx="3">
                  <c:v>267.43402100567732</c:v>
                </c:pt>
                <c:pt idx="4">
                  <c:v>1067.4933325094189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1285.0306757679573</v>
          </cell>
        </row>
      </sheetData>
      <sheetData sheetId="1">
        <row r="4">
          <cell r="J4">
            <v>1271.5873874089348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3.2872765568265789</v>
          </cell>
        </row>
      </sheetData>
      <sheetData sheetId="4">
        <row r="47">
          <cell r="M47">
            <v>112.44999999999999</v>
          </cell>
          <cell r="O47">
            <v>2.2983424880213406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4.3075708997412381</v>
          </cell>
        </row>
      </sheetData>
      <sheetData sheetId="8">
        <row r="4">
          <cell r="J4">
            <v>45.459928664553033</v>
          </cell>
        </row>
      </sheetData>
      <sheetData sheetId="9">
        <row r="4">
          <cell r="J4">
            <v>12.060444494034485</v>
          </cell>
        </row>
      </sheetData>
      <sheetData sheetId="10">
        <row r="4">
          <cell r="J4">
            <v>24.944813895971595</v>
          </cell>
        </row>
      </sheetData>
      <sheetData sheetId="11">
        <row r="4">
          <cell r="J4">
            <v>14.611849532144124</v>
          </cell>
        </row>
      </sheetData>
      <sheetData sheetId="12">
        <row r="4">
          <cell r="J4">
            <v>66.122721114991833</v>
          </cell>
        </row>
      </sheetData>
      <sheetData sheetId="13">
        <row r="4">
          <cell r="J4">
            <v>3.8328053227816539</v>
          </cell>
        </row>
      </sheetData>
      <sheetData sheetId="14">
        <row r="4">
          <cell r="J4">
            <v>190.63852980238624</v>
          </cell>
        </row>
      </sheetData>
      <sheetData sheetId="15">
        <row r="4">
          <cell r="J4">
            <v>5.7988430758664329</v>
          </cell>
        </row>
      </sheetData>
      <sheetData sheetId="16">
        <row r="4">
          <cell r="J4">
            <v>40.318565135692772</v>
          </cell>
        </row>
      </sheetData>
      <sheetData sheetId="17">
        <row r="4">
          <cell r="J4">
            <v>5.4154767860415065</v>
          </cell>
        </row>
      </sheetData>
      <sheetData sheetId="18">
        <row r="4">
          <cell r="J4">
            <v>5.3057755508065831</v>
          </cell>
        </row>
      </sheetData>
      <sheetData sheetId="19">
        <row r="4">
          <cell r="J4">
            <v>13.934852224052859</v>
          </cell>
        </row>
      </sheetData>
      <sheetData sheetId="20">
        <row r="4">
          <cell r="J4">
            <v>2.5788308590416444</v>
          </cell>
        </row>
      </sheetData>
      <sheetData sheetId="21">
        <row r="4">
          <cell r="J4">
            <v>14.375660140570412</v>
          </cell>
        </row>
      </sheetData>
      <sheetData sheetId="22">
        <row r="4">
          <cell r="J4">
            <v>8.5879957624756766</v>
          </cell>
        </row>
      </sheetData>
      <sheetData sheetId="23">
        <row r="4">
          <cell r="J4">
            <v>11.861574825792403</v>
          </cell>
        </row>
      </sheetData>
      <sheetData sheetId="24">
        <row r="4">
          <cell r="J4">
            <v>4.0389175625278675</v>
          </cell>
        </row>
      </sheetData>
      <sheetData sheetId="25">
        <row r="4">
          <cell r="J4">
            <v>20.407054651513405</v>
          </cell>
        </row>
      </sheetData>
      <sheetData sheetId="26">
        <row r="4">
          <cell r="J4">
            <v>52.616580529412715</v>
          </cell>
        </row>
      </sheetData>
      <sheetData sheetId="27">
        <row r="4">
          <cell r="J4">
            <v>2.002343155748636</v>
          </cell>
        </row>
      </sheetData>
      <sheetData sheetId="28">
        <row r="4">
          <cell r="J4">
            <v>38.554902653122333</v>
          </cell>
        </row>
      </sheetData>
      <sheetData sheetId="29">
        <row r="4">
          <cell r="J4">
            <v>42.055500110083536</v>
          </cell>
        </row>
      </sheetData>
      <sheetData sheetId="30">
        <row r="4">
          <cell r="J4">
            <v>2.2503534519732811</v>
          </cell>
        </row>
      </sheetData>
      <sheetData sheetId="31">
        <row r="4">
          <cell r="J4">
            <v>4.8428911271590129</v>
          </cell>
        </row>
      </sheetData>
      <sheetData sheetId="32">
        <row r="4">
          <cell r="J4">
            <v>2.9544604397767027</v>
          </cell>
        </row>
      </sheetData>
      <sheetData sheetId="33">
        <row r="4">
          <cell r="J4">
            <v>267.43402100567732</v>
          </cell>
        </row>
      </sheetData>
      <sheetData sheetId="34">
        <row r="4">
          <cell r="J4">
            <v>0.99042763961933211</v>
          </cell>
        </row>
      </sheetData>
      <sheetData sheetId="35">
        <row r="4">
          <cell r="J4">
            <v>14.291551595988526</v>
          </cell>
        </row>
      </sheetData>
      <sheetData sheetId="36">
        <row r="4">
          <cell r="J4">
            <v>20.017839696161364</v>
          </cell>
        </row>
      </sheetData>
      <sheetData sheetId="37">
        <row r="4">
          <cell r="J4">
            <v>9.626128120093707</v>
          </cell>
        </row>
      </sheetData>
      <sheetData sheetId="38">
        <row r="4">
          <cell r="J4">
            <v>6.9757310444461185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5" sqref="N2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596.75</f>
        <v>596.75</v>
      </c>
      <c r="P2" t="s">
        <v>8</v>
      </c>
      <c r="Q2" s="10">
        <f>N2+K2+H2</f>
        <v>673.68000000000006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0.15009707192948613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4488.2954166919872</v>
      </c>
      <c r="D7" s="20">
        <f>(C7*[1]Feuil1!$K$2-C4)/C4</f>
        <v>0.57453694263288679</v>
      </c>
      <c r="E7" s="31">
        <f>C7-C7/(1+D7)</f>
        <v>1637.7459661425364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1271.5873874089348</v>
      </c>
    </row>
    <row r="9" spans="2:20">
      <c r="M9" s="17" t="str">
        <f>IF(C13&gt;C7*Params!F8,B13,"Others")</f>
        <v>ETH</v>
      </c>
      <c r="N9" s="18">
        <f>IF(C13&gt;C7*0.1,C13,C7)</f>
        <v>1285.0306757679573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596.75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267.43402100567732</v>
      </c>
    </row>
    <row r="12" spans="2:20">
      <c r="B12" s="7" t="s">
        <v>4</v>
      </c>
      <c r="C12" s="1">
        <f>[2]BTC!J4</f>
        <v>1271.5873874089348</v>
      </c>
      <c r="D12" s="20">
        <f>C12/$C$7</f>
        <v>0.28331187441002581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1067.4933325094189</v>
      </c>
    </row>
    <row r="13" spans="2:20">
      <c r="B13" s="7" t="s">
        <v>19</v>
      </c>
      <c r="C13" s="1">
        <f>[2]ETH!J4</f>
        <v>1285.0306757679573</v>
      </c>
      <c r="D13" s="20">
        <f t="shared" ref="D13:D55" si="0">C13/$C$7</f>
        <v>0.28630706236245579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596.75</v>
      </c>
      <c r="D14" s="20">
        <f t="shared" si="0"/>
        <v>0.13295693455931723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267.43402100567732</v>
      </c>
      <c r="D15" s="20">
        <f t="shared" si="0"/>
        <v>5.9584763518704502E-2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190.63852980238624</v>
      </c>
      <c r="D16" s="20">
        <f t="shared" si="0"/>
        <v>4.2474594941634379E-2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2.5054054949635897E-2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2.3616983767553626E-2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1.3936248440193201E-2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66.122721114991833</v>
      </c>
      <c r="D20" s="20">
        <f t="shared" si="0"/>
        <v>1.4732256898483374E-2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1.1296047896367631E-2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38.554902653122333</v>
      </c>
      <c r="D22" s="20">
        <f t="shared" si="0"/>
        <v>8.5900991520603803E-3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52.616580529412715</v>
      </c>
      <c r="D23" s="20">
        <f t="shared" si="0"/>
        <v>1.1723065361012436E-2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45.459928664553033</v>
      </c>
      <c r="D24" s="20">
        <f t="shared" si="0"/>
        <v>1.0128550918348064E-2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42.055500110083536</v>
      </c>
      <c r="D25" s="20">
        <f t="shared" si="0"/>
        <v>9.3700383343037034E-3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40.318565135692772</v>
      </c>
      <c r="D26" s="20">
        <f t="shared" si="0"/>
        <v>8.9830462107614133E-3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5.8440894738012415E-3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24.944813895971595</v>
      </c>
      <c r="D28" s="20">
        <f t="shared" si="0"/>
        <v>5.5577477817528994E-3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20.407054651513405</v>
      </c>
      <c r="D29" s="20">
        <f t="shared" si="0"/>
        <v>4.546727155173319E-3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20.017839696161364</v>
      </c>
      <c r="D30" s="20">
        <f t="shared" si="0"/>
        <v>4.4600093883559767E-3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13.934852224052859</v>
      </c>
      <c r="D31" s="20">
        <f t="shared" si="0"/>
        <v>3.1047092337614613E-3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14.611849532144124</v>
      </c>
      <c r="D32" s="20">
        <f t="shared" si="0"/>
        <v>3.255545407684753E-3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12.060444494034485</v>
      </c>
      <c r="D33" s="20">
        <f t="shared" si="0"/>
        <v>2.6870879419348486E-3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14.291551595988526</v>
      </c>
      <c r="D34" s="20">
        <f t="shared" si="0"/>
        <v>3.1841824722227937E-3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14.375660140570412</v>
      </c>
      <c r="D35" s="20">
        <f t="shared" si="0"/>
        <v>3.2029220017709349E-3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11.861574825792403</v>
      </c>
      <c r="D36" s="20">
        <f t="shared" si="0"/>
        <v>2.6427794350788857E-3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2.3394182033897458E-3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8.5879957624756766</v>
      </c>
      <c r="D38" s="20">
        <f t="shared" si="0"/>
        <v>1.9134203445113904E-3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5.4154767860415065</v>
      </c>
      <c r="D39" s="20">
        <f t="shared" si="0"/>
        <v>1.2065776165047712E-3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5.7988430758664329</v>
      </c>
      <c r="D40" s="20">
        <f t="shared" si="0"/>
        <v>1.2919922905030971E-3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4.8428911271590129</v>
      </c>
      <c r="D41" s="20">
        <f t="shared" si="0"/>
        <v>1.0790045390390933E-3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5.3057755508065831</v>
      </c>
      <c r="D42" s="20">
        <f t="shared" si="0"/>
        <v>1.1821359911102073E-3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4.3075708997412381</v>
      </c>
      <c r="D43" s="20">
        <f t="shared" si="0"/>
        <v>9.5973426430919992E-4</v>
      </c>
    </row>
    <row r="44" spans="2:14">
      <c r="B44" s="22" t="s">
        <v>23</v>
      </c>
      <c r="C44" s="9">
        <f>[2]LUNA!J4</f>
        <v>4.0389175625278675</v>
      </c>
      <c r="D44" s="20">
        <f t="shared" si="0"/>
        <v>8.9987783502554631E-4</v>
      </c>
    </row>
    <row r="45" spans="2:14">
      <c r="B45" s="22" t="s">
        <v>36</v>
      </c>
      <c r="C45" s="9">
        <f>[2]AMP!$J$4</f>
        <v>3.8328053227816539</v>
      </c>
      <c r="D45" s="20">
        <f t="shared" si="0"/>
        <v>8.5395567068233453E-4</v>
      </c>
    </row>
    <row r="46" spans="2:14">
      <c r="B46" s="7" t="s">
        <v>25</v>
      </c>
      <c r="C46" s="1">
        <f>[2]POLIS!J4</f>
        <v>3.2872765568265789</v>
      </c>
      <c r="D46" s="20">
        <f t="shared" si="0"/>
        <v>7.3241091586823484E-4</v>
      </c>
    </row>
    <row r="47" spans="2:14">
      <c r="B47" s="22" t="s">
        <v>40</v>
      </c>
      <c r="C47" s="9">
        <f>[2]SHPING!$J$4</f>
        <v>2.9544604397767027</v>
      </c>
      <c r="D47" s="20">
        <f t="shared" si="0"/>
        <v>6.5825890800080887E-4</v>
      </c>
    </row>
    <row r="48" spans="2:14">
      <c r="B48" s="22" t="s">
        <v>50</v>
      </c>
      <c r="C48" s="9">
        <f>[2]KAVA!$J$4</f>
        <v>2.5788308590416444</v>
      </c>
      <c r="D48" s="20">
        <f t="shared" si="0"/>
        <v>5.7456798620049898E-4</v>
      </c>
    </row>
    <row r="49" spans="2:4">
      <c r="B49" s="22" t="s">
        <v>62</v>
      </c>
      <c r="C49" s="10">
        <f>[2]SEI!$J$4</f>
        <v>2.2503534519732811</v>
      </c>
      <c r="D49" s="20">
        <f t="shared" si="0"/>
        <v>5.0138265043878538E-4</v>
      </c>
    </row>
    <row r="50" spans="2:4">
      <c r="B50" s="22" t="s">
        <v>65</v>
      </c>
      <c r="C50" s="10">
        <f>[2]DYDX!$J$4</f>
        <v>6.9757310444461185</v>
      </c>
      <c r="D50" s="20">
        <f t="shared" si="0"/>
        <v>1.5542049702217348E-3</v>
      </c>
    </row>
    <row r="51" spans="2:4">
      <c r="B51" s="22" t="s">
        <v>66</v>
      </c>
      <c r="C51" s="10">
        <f>[2]TIA!$J$4</f>
        <v>9.626128120093707</v>
      </c>
      <c r="D51" s="20">
        <f t="shared" si="0"/>
        <v>2.1447180335532508E-3</v>
      </c>
    </row>
    <row r="52" spans="2:4">
      <c r="B52" s="7" t="s">
        <v>28</v>
      </c>
      <c r="C52" s="1">
        <f>[2]ATLAS!O47</f>
        <v>2.2983424880213406</v>
      </c>
      <c r="D52" s="20">
        <f t="shared" si="0"/>
        <v>5.1207469086678127E-4</v>
      </c>
    </row>
    <row r="53" spans="2:4">
      <c r="B53" s="22" t="s">
        <v>63</v>
      </c>
      <c r="C53" s="10">
        <f>[2]MEME!$J$4</f>
        <v>2.002343155748636</v>
      </c>
      <c r="D53" s="20">
        <f t="shared" si="0"/>
        <v>4.4612552647535508E-4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3.7804855573668754E-4</v>
      </c>
    </row>
    <row r="55" spans="2:4">
      <c r="B55" s="22" t="s">
        <v>43</v>
      </c>
      <c r="C55" s="9">
        <f>[2]TRX!$J$4</f>
        <v>0.99042763961933211</v>
      </c>
      <c r="D55" s="20">
        <f t="shared" si="0"/>
        <v>2.2066899516817189E-4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2023-12-26T00:03:39Z</dcterms:modified>
</cp:coreProperties>
</file>