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35" l="1"/>
  <c r="C34"/>
  <c r="C37"/>
  <c r="C29"/>
  <c r="C12"/>
  <c r="C22"/>
  <c r="C13" l="1"/>
  <c r="C14" l="1"/>
  <c r="C23" l="1"/>
  <c r="C7" l="1"/>
  <c r="D29" l="1"/>
  <c r="D37"/>
  <c r="D22"/>
  <c r="D7"/>
  <c r="E7" s="1"/>
  <c r="D34"/>
  <c r="D12"/>
  <c r="D19"/>
  <c r="D35"/>
  <c r="D44"/>
  <c r="D49"/>
  <c r="D13"/>
  <c r="D21"/>
  <c r="D17"/>
  <c r="D27"/>
  <c r="D32"/>
  <c r="D46"/>
  <c r="D36"/>
  <c r="D14"/>
  <c r="D24"/>
  <c r="D16"/>
  <c r="D25"/>
  <c r="D30"/>
  <c r="D33"/>
  <c r="M8"/>
  <c r="D43"/>
  <c r="D18"/>
  <c r="D45"/>
  <c r="N9"/>
  <c r="D42"/>
  <c r="D20"/>
  <c r="D47"/>
  <c r="D39"/>
  <c r="N8"/>
  <c r="D28"/>
  <c r="D50"/>
  <c r="D26"/>
  <c r="D40"/>
  <c r="D15"/>
  <c r="D41"/>
  <c r="D31"/>
  <c r="M9"/>
  <c r="Q3"/>
  <c r="D38"/>
  <c r="D48"/>
  <c r="D23"/>
  <c r="N10" l="1"/>
  <c r="M10"/>
  <c r="M11" l="1"/>
  <c r="N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<sst xmlns="http://schemas.openxmlformats.org/spreadsheetml/2006/main" count="97" uniqueCount="60">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</sst>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953.85882646258267</c:v>
                </c:pt>
                <c:pt idx="1">
                  <c:v>850.62745915155483</c:v>
                </c:pt>
                <c:pt idx="2">
                  <c:v>182.96552547198289</c:v>
                </c:pt>
                <c:pt idx="3">
                  <c:v>705.49764218550399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953.85882646258267</v>
          </cell>
        </row>
      </sheetData>
      <sheetData sheetId="1">
        <row r="4">
          <cell r="J4">
            <v>850.62745915155483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0.58673801294739047</v>
          </cell>
        </row>
      </sheetData>
      <sheetData sheetId="4">
        <row r="46">
          <cell r="M46">
            <v>79.390000000000015</v>
          </cell>
          <cell r="O46">
            <v>0.85662953327783775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29.896376372999999</v>
          </cell>
        </row>
      </sheetData>
      <sheetData sheetId="8">
        <row r="4">
          <cell r="J4">
            <v>6.9249677480824436</v>
          </cell>
        </row>
      </sheetData>
      <sheetData sheetId="9">
        <row r="4">
          <cell r="J4">
            <v>18.42927348321739</v>
          </cell>
        </row>
      </sheetData>
      <sheetData sheetId="10">
        <row r="4">
          <cell r="J4">
            <v>10.85175722908957</v>
          </cell>
        </row>
      </sheetData>
      <sheetData sheetId="11">
        <row r="4">
          <cell r="J4">
            <v>36.05613963481845</v>
          </cell>
        </row>
      </sheetData>
      <sheetData sheetId="12">
        <row r="4">
          <cell r="J4">
            <v>2.4688804128220503</v>
          </cell>
        </row>
      </sheetData>
      <sheetData sheetId="13">
        <row r="4">
          <cell r="J4">
            <v>139.29039471866957</v>
          </cell>
        </row>
      </sheetData>
      <sheetData sheetId="14">
        <row r="4">
          <cell r="J4">
            <v>5.0282104912315848</v>
          </cell>
        </row>
      </sheetData>
      <sheetData sheetId="15">
        <row r="4">
          <cell r="J4">
            <v>30.798640698512742</v>
          </cell>
        </row>
      </sheetData>
      <sheetData sheetId="16">
        <row r="4">
          <cell r="J4">
            <v>3.9805009397463968</v>
          </cell>
        </row>
      </sheetData>
      <sheetData sheetId="17">
        <row r="4">
          <cell r="J4">
            <v>6.9540162236412835</v>
          </cell>
        </row>
      </sheetData>
      <sheetData sheetId="18">
        <row r="4">
          <cell r="J4">
            <v>8.967125835864298</v>
          </cell>
        </row>
      </sheetData>
      <sheetData sheetId="19">
        <row r="4">
          <cell r="J4">
            <v>9.1181280821916761</v>
          </cell>
        </row>
      </sheetData>
      <sheetData sheetId="20">
        <row r="4">
          <cell r="J4">
            <v>11.471232002260518</v>
          </cell>
        </row>
      </sheetData>
      <sheetData sheetId="21">
        <row r="4">
          <cell r="J4">
            <v>1.3718119162403426</v>
          </cell>
        </row>
      </sheetData>
      <sheetData sheetId="22">
        <row r="4">
          <cell r="J4">
            <v>27.962487777235722</v>
          </cell>
        </row>
      </sheetData>
      <sheetData sheetId="23">
        <row r="4">
          <cell r="J4">
            <v>34.300881607117852</v>
          </cell>
        </row>
      </sheetData>
      <sheetData sheetId="24">
        <row r="4">
          <cell r="J4">
            <v>23.735720793886809</v>
          </cell>
        </row>
      </sheetData>
      <sheetData sheetId="25">
        <row r="4">
          <cell r="J4">
            <v>27.257578851567065</v>
          </cell>
        </row>
      </sheetData>
      <sheetData sheetId="26">
        <row r="4">
          <cell r="J4">
            <v>3.4680715865666616</v>
          </cell>
        </row>
      </sheetData>
      <sheetData sheetId="27">
        <row r="4">
          <cell r="J4">
            <v>182.96552547198289</v>
          </cell>
        </row>
      </sheetData>
      <sheetData sheetId="28">
        <row r="4">
          <cell r="J4">
            <v>0.75629311035775448</v>
          </cell>
        </row>
      </sheetData>
      <sheetData sheetId="29">
        <row r="4">
          <cell r="J4">
            <v>9.7595244990211167</v>
          </cell>
        </row>
      </sheetData>
      <sheetData sheetId="30">
        <row r="4">
          <cell r="J4">
            <v>15.274548712104824</v>
          </cell>
        </row>
      </sheetData>
      <sheetData sheetId="31">
        <row r="4">
          <cell r="J4">
            <v>4.5021812485560604</v>
          </cell>
        </row>
      </sheetData>
      <sheetData sheetId="32">
        <row r="4">
          <cell r="J4">
            <v>2.4824570325131901</v>
          </cell>
        </row>
      </sheetData>
      <sheetData sheetId="33">
        <row r="4">
          <cell r="J4">
            <v>1.6356963994092579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2.8462269723114025E-2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2717.2815363067371</v>
      </c>
      <c r="D7" s="20">
        <f>(C7*[1]Feuil1!$K$2-C4)/C4</f>
        <v>2.1534412145389887E-2</v>
      </c>
      <c r="E7" s="31">
        <f>C7-C7/(1+D7)</f>
        <v>57.281536306737507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953.85882646258267</v>
      </c>
    </row>
    <row r="9" spans="2:20">
      <c r="M9" s="17" t="str">
        <f>IF(C13&gt;C7*[2]Params!F8,B13,"Others")</f>
        <v>BTC</v>
      </c>
      <c r="N9" s="18">
        <f>IF(C13&gt;C7*0.1,C13,C7)</f>
        <v>850.62745915155483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182.96552547198289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705.49764218550399</v>
      </c>
    </row>
    <row r="12" spans="2:20">
      <c r="B12" s="7" t="s">
        <v>19</v>
      </c>
      <c r="C12" s="1">
        <f>[2]ETH!J4</f>
        <v>953.85882646258267</v>
      </c>
      <c r="D12" s="20">
        <f>C12/$C$7</f>
        <v>0.3510342280391911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850.62745915155483</v>
      </c>
      <c r="D13" s="20">
        <f t="shared" ref="D13:D50" si="0">C13/$C$7</f>
        <v>0.31304355024901359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182.96552547198289</v>
      </c>
      <c r="D14" s="20">
        <f t="shared" si="0"/>
        <v>6.7334033307665714E-2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139.29039471866957</v>
      </c>
      <c r="D15" s="20">
        <f t="shared" si="0"/>
        <v>5.1260935923478024E-2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2.9216700198060806E-2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2.5448227971985194E-2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1.3811597914513439E-2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36.05613963481845</v>
      </c>
      <c r="D19" s="20">
        <f>C19/$C$7</f>
        <v>1.326919538997239E-2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34.300881607117852</v>
      </c>
      <c r="D20" s="20">
        <f t="shared" si="0"/>
        <v>1.2623234342415168E-2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27.962487777235722</v>
      </c>
      <c r="D21" s="20">
        <f t="shared" si="0"/>
        <v>1.0290611187548E-2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30.798640698512742</v>
      </c>
      <c r="D22" s="20">
        <f t="shared" si="0"/>
        <v>1.1334357624338589E-2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29.896376372999999</v>
      </c>
      <c r="D23" s="20">
        <f t="shared" si="0"/>
        <v>1.10023109396439E-2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27.257578851567065</v>
      </c>
      <c r="D24" s="20">
        <f t="shared" si="0"/>
        <v>1.0031194223847302E-2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23.735720793886809</v>
      </c>
      <c r="D25" s="20">
        <f t="shared" si="0"/>
        <v>8.735098103285913E-3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8.5894669684184292E-3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8.3416702920944465E-3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6.0612048401821553E-3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18.42927348321739</v>
      </c>
      <c r="D29" s="20">
        <f t="shared" si="0"/>
        <v>6.7822466082281671E-3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15.274548712104824</v>
      </c>
      <c r="D30" s="20">
        <f t="shared" si="0"/>
        <v>5.6212609948638661E-3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11.471232002260518</v>
      </c>
      <c r="D31" s="20">
        <f t="shared" si="0"/>
        <v>4.2215839061902792E-3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10.85175722908957</v>
      </c>
      <c r="D32" s="20">
        <f t="shared" si="0"/>
        <v>3.9936079806581299E-3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9.7595244990211167</v>
      </c>
      <c r="D33" s="20">
        <f t="shared" si="0"/>
        <v>3.5916500990493703E-3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8.967125835864298</v>
      </c>
      <c r="D34" s="20">
        <f t="shared" si="0"/>
        <v>3.3000356113456674E-3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9.1181280821916761</v>
      </c>
      <c r="D35" s="20">
        <f t="shared" si="0"/>
        <v>3.3556066827675184E-3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6.9249677480824436</v>
      </c>
      <c r="D36" s="20">
        <f t="shared" si="0"/>
        <v>2.5484910766716837E-3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6.9540162236412835</v>
      </c>
      <c r="D37" s="20">
        <f t="shared" si="0"/>
        <v>2.5591813475069696E-3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1.9872802754695596E-3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4.5021812485560604</v>
      </c>
      <c r="D39" s="20">
        <f t="shared" si="0"/>
        <v>1.6568696281193283E-3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3.9805009397463968</v>
      </c>
      <c r="D40" s="20">
        <f t="shared" si="0"/>
        <v>1.4648835192677889E-3</v>
      </c>
    </row>
    <row r="41" spans="2:14">
      <c r="B41" s="22" t="s">
        <v>51</v>
      </c>
      <c r="C41" s="9">
        <f>[2]DOGE!$J$4</f>
        <v>5.0282104912315848</v>
      </c>
      <c r="D41" s="20">
        <f t="shared" si="0"/>
        <v>1.850456209284006E-3</v>
      </c>
    </row>
    <row r="42" spans="2:14">
      <c r="B42" s="22" t="s">
        <v>56</v>
      </c>
      <c r="C42" s="9">
        <f>[2]SHIB!$J$4</f>
        <v>3.4680715865666616</v>
      </c>
      <c r="D42" s="20">
        <f t="shared" si="0"/>
        <v>1.2763018996111754E-3</v>
      </c>
    </row>
    <row r="43" spans="2:14">
      <c r="B43" s="22" t="s">
        <v>50</v>
      </c>
      <c r="C43" s="9">
        <f>[2]KAVA!$J$4</f>
        <v>2.4824570325131901</v>
      </c>
      <c r="D43" s="20">
        <f t="shared" si="0"/>
        <v>9.1358109174336248E-4</v>
      </c>
    </row>
    <row r="44" spans="2:14">
      <c r="B44" s="22" t="s">
        <v>36</v>
      </c>
      <c r="C44" s="9">
        <f>[2]AMP!$J$4</f>
        <v>2.4688804128220503</v>
      </c>
      <c r="D44" s="20">
        <f t="shared" si="0"/>
        <v>9.0858469386933399E-4</v>
      </c>
    </row>
    <row r="45" spans="2:14">
      <c r="B45" s="22" t="s">
        <v>40</v>
      </c>
      <c r="C45" s="9">
        <f>[2]SHPING!$J$4</f>
        <v>1.6356963994092579</v>
      </c>
      <c r="D45" s="20">
        <f t="shared" si="0"/>
        <v>6.0196059096344378E-4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6.2444526904129353E-4</v>
      </c>
    </row>
    <row r="47" spans="2:14">
      <c r="B47" s="22" t="s">
        <v>23</v>
      </c>
      <c r="C47" s="9">
        <f>[2]LUNA!J4</f>
        <v>1.3718119162403426</v>
      </c>
      <c r="D47" s="20">
        <f t="shared" si="0"/>
        <v>5.0484717829602443E-4</v>
      </c>
    </row>
    <row r="48" spans="2:14">
      <c r="B48" s="7" t="s">
        <v>28</v>
      </c>
      <c r="C48" s="1">
        <f>[2]ATLAS!O46</f>
        <v>0.85662953327783775</v>
      </c>
      <c r="D48" s="20">
        <f t="shared" si="0"/>
        <v>3.1525240275328544E-4</v>
      </c>
    </row>
    <row r="49" spans="2:4">
      <c r="B49" s="22" t="s">
        <v>43</v>
      </c>
      <c r="C49" s="9">
        <f>[2]TRX!$J$4</f>
        <v>0.75629311035775448</v>
      </c>
      <c r="D49" s="20">
        <f t="shared" si="0"/>
        <v>2.7832710753472004E-4</v>
      </c>
    </row>
    <row r="50" spans="2:4">
      <c r="B50" s="7" t="s">
        <v>25</v>
      </c>
      <c r="C50" s="1">
        <f>[2]POLIS!J4</f>
        <v>0.58673801294739047</v>
      </c>
      <c r="D50" s="20">
        <f t="shared" si="0"/>
        <v>2.1592831111084298E-4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2023-07-25T21:16:51Z</dcterms:modified>
</cp:coreProperties>
</file>