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3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72"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84276736"/>
        <axId val="84278656"/>
      </lineChart>
      <dateAx>
        <axId val="842767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278656"/>
        <crosses val="autoZero"/>
        <lblOffset val="100"/>
      </dateAx>
      <valAx>
        <axId val="842786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2767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2269.125757579675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0.00631996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0">
      <formula>$J$3</formula>
    </cfRule>
    <cfRule type="cellIs" priority="38" operator="greaterThan" dxfId="1">
      <formula>$J$3</formula>
    </cfRule>
  </conditionalFormatting>
  <conditionalFormatting sqref="G41">
    <cfRule type="cellIs" priority="21" operator="lessThan" dxfId="0">
      <formula>$J$3</formula>
    </cfRule>
    <cfRule type="cellIs" priority="22" operator="greaterThan" dxfId="1">
      <formula>$J$3</formula>
    </cfRule>
  </conditionalFormatting>
  <conditionalFormatting sqref="O3">
    <cfRule type="cellIs" priority="9" operator="greaterThan" dxfId="0">
      <formula>$J$3</formula>
    </cfRule>
    <cfRule type="cellIs" priority="10" operator="lessThan" dxfId="1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1.648456765917771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0.57284899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O6:O9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S6:S7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3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9.783700989689239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0.02482414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3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22.98695656848696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0.01540094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0">
      <formula>$J$3</formula>
    </cfRule>
    <cfRule type="cellIs" priority="20" operator="greaterThan" dxfId="1">
      <formula>$J$3</formula>
    </cfRule>
  </conditionalFormatting>
  <conditionalFormatting sqref="S8"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O3">
    <cfRule type="cellIs" priority="1" operator="greaterThan" dxfId="0">
      <formula>$J$3</formula>
    </cfRule>
    <cfRule type="cellIs" priority="2" operator="lessThan" dxfId="1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0.00262347963818522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7">
        <f>(D5)</f>
        <v/>
      </c>
    </row>
    <row r="6">
      <c r="B6" s="19" t="n">
        <v>-170.21276596</v>
      </c>
      <c r="C6" s="67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6">
        <f>(O6*N6)</f>
        <v/>
      </c>
      <c r="R6" s="19">
        <f>(SUM(B6:B11))</f>
        <v/>
      </c>
      <c r="S6" s="67" t="n">
        <v>0</v>
      </c>
      <c r="T6" s="57">
        <f>(SUM(D6:D11))</f>
        <v/>
      </c>
    </row>
    <row r="7">
      <c r="B7" s="19" t="n">
        <v>-175.57251908</v>
      </c>
      <c r="C7" s="67">
        <f>(D7/B7)</f>
        <v/>
      </c>
      <c r="D7" s="56" t="n">
        <v>-0.893567</v>
      </c>
      <c r="N7" s="19">
        <f>(($B$5+$R$6)/5)</f>
        <v/>
      </c>
      <c r="O7" s="67">
        <f>($C$5*Params!K9)</f>
        <v/>
      </c>
      <c r="P7" s="56">
        <f>(O7*N7)</f>
        <v/>
      </c>
      <c r="S7" s="67" t="n"/>
    </row>
    <row r="8">
      <c r="B8" s="19" t="n">
        <v>-167.7852349</v>
      </c>
      <c r="C8" s="67">
        <f>(D8/B8)</f>
        <v/>
      </c>
      <c r="D8" s="56" t="n">
        <v>-1.213721</v>
      </c>
      <c r="N8" s="19">
        <f>(($B$5+$R$6)/5)</f>
        <v/>
      </c>
      <c r="O8" s="67">
        <f>($C$5*Params!K10)</f>
        <v/>
      </c>
      <c r="P8" s="56">
        <f>(O8*N8)</f>
        <v/>
      </c>
    </row>
    <row r="9">
      <c r="B9" s="19" t="n">
        <v>196.03891277</v>
      </c>
      <c r="C9" s="67">
        <f>(D9/B9)</f>
        <v/>
      </c>
      <c r="D9" s="56" t="n">
        <v>1.130011</v>
      </c>
      <c r="N9" s="19">
        <f>(($B$5+$R$6)/5)</f>
        <v/>
      </c>
      <c r="O9" s="67">
        <f>($C$5*Params!K11)</f>
        <v/>
      </c>
      <c r="P9" s="56">
        <f>(O9*N9)</f>
        <v/>
      </c>
    </row>
    <row r="10">
      <c r="B10" s="19" t="n">
        <v>197.79050008</v>
      </c>
      <c r="C10" s="67">
        <f>(D10/B10)</f>
        <v/>
      </c>
      <c r="D10" s="56" t="n">
        <v>0.85006</v>
      </c>
    </row>
    <row r="11">
      <c r="B11" s="19" t="n">
        <v>191.37734579</v>
      </c>
      <c r="C11" s="67">
        <f>(D11/B11)</f>
        <v/>
      </c>
      <c r="D11" s="56" t="n">
        <v>0.737757</v>
      </c>
    </row>
    <row r="12">
      <c r="F12" t="inlineStr">
        <is>
          <t>Moy</t>
        </is>
      </c>
      <c r="G12" s="67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0">
      <formula>$J$3</formula>
    </cfRule>
    <cfRule type="cellIs" priority="18" operator="greaterThan" dxfId="1">
      <formula>$J$3</formula>
    </cfRule>
  </conditionalFormatting>
  <conditionalFormatting sqref="C9:C11">
    <cfRule type="cellIs" priority="15" operator="lessThan" dxfId="0">
      <formula>$J$3</formula>
    </cfRule>
    <cfRule type="cellIs" priority="16" operator="greaterThan" dxfId="1">
      <formula>$J$3</formula>
    </cfRule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O6:O9">
    <cfRule type="cellIs" priority="11" operator="lessThan" dxfId="0">
      <formula>$J$3</formula>
    </cfRule>
    <cfRule type="cellIs" priority="12" operator="greaterThan" dxfId="1">
      <formula>$J$3</formula>
    </cfRule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S5">
    <cfRule type="cellIs" priority="7" operator="lessThan" dxfId="0">
      <formula>$J$3</formula>
    </cfRule>
    <cfRule type="cellIs" priority="8" operator="greaterThan" dxfId="1">
      <formula>$J$3</formula>
    </cfRule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G12">
    <cfRule type="cellIs" priority="3" operator="lessThan" dxfId="0">
      <formula>$J$3</formula>
    </cfRule>
    <cfRule type="cellIs" priority="4" operator="greaterThan" dxfId="1">
      <formula>$J$3</formula>
    </cfRule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234.7542113244981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6">
        <f>(T5/R5)</f>
        <v/>
      </c>
      <c r="T5" s="56">
        <f>(D5+D13+D9)</f>
        <v/>
      </c>
    </row>
    <row r="6">
      <c r="B6" s="68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8">
        <f>(B6)</f>
        <v/>
      </c>
      <c r="S6" s="56">
        <f>(C6)</f>
        <v/>
      </c>
      <c r="T6" s="56">
        <f>(R6*S6)</f>
        <v/>
      </c>
    </row>
    <row r="7">
      <c r="B7" s="68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8">
        <f>(B7+B8+B10)</f>
        <v/>
      </c>
      <c r="S7" s="56">
        <f>(C7)</f>
        <v/>
      </c>
      <c r="T7" s="56">
        <f>(R7*S7)</f>
        <v/>
      </c>
    </row>
    <row r="8">
      <c r="B8" s="68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8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8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8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69" t="n">
        <v>0.00214621</v>
      </c>
      <c r="C10" s="58" t="n">
        <v>0</v>
      </c>
      <c r="D10" s="26" t="n">
        <v>0</v>
      </c>
      <c r="E10" s="56">
        <f>(B10*J3)</f>
        <v/>
      </c>
      <c r="P10" s="56" t="n"/>
      <c r="R10" s="68">
        <f>B14+B15</f>
        <v/>
      </c>
      <c r="S10" s="56" t="n">
        <v>0</v>
      </c>
      <c r="T10" s="57">
        <f>D14+D15</f>
        <v/>
      </c>
    </row>
    <row r="11">
      <c r="B11" s="68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8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8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8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8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8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8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0">
      <formula>$J$3</formula>
    </cfRule>
    <cfRule type="cellIs" priority="12" operator="greaterThan" dxfId="1">
      <formula>$J$3</formula>
    </cfRule>
  </conditionalFormatting>
  <conditionalFormatting sqref="O15:O17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O22:O2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G17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0" t="n">
        <v>0.08957901024729442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0.27085765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C5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2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5.714183676870881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0.06955183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0">
      <formula>$J$3</formula>
    </cfRule>
    <cfRule type="cellIs" priority="16" operator="greaterThan" dxfId="1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51.22873743479749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0.00293369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2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5.140015758595826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0.00220902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2.464103960315367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0.01726336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topLeftCell="A7"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41995.90284923855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0.000348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0">
      <formula>$J$3</formula>
    </cfRule>
    <cfRule type="cellIs" priority="46" operator="greaterThan" dxfId="1">
      <formula>$J$3</formula>
    </cfRule>
  </conditionalFormatting>
  <conditionalFormatting sqref="N35:N36">
    <cfRule type="cellIs" priority="19" operator="lessThan" dxfId="0">
      <formula>$J$3</formula>
    </cfRule>
    <cfRule type="cellIs" priority="20" operator="greaterThan" dxfId="1">
      <formula>$J$3</formula>
    </cfRule>
  </conditionalFormatting>
  <conditionalFormatting sqref="N42:N44">
    <cfRule type="cellIs" priority="17" operator="lessThan" dxfId="0">
      <formula>$J$3</formula>
    </cfRule>
    <cfRule type="cellIs" priority="18" operator="greaterThan" dxfId="1">
      <formula>$J$3</formula>
    </cfRule>
  </conditionalFormatting>
  <conditionalFormatting sqref="N50:N52">
    <cfRule type="cellIs" priority="15" operator="lessThan" dxfId="0">
      <formula>$J$3</formula>
    </cfRule>
    <cfRule type="cellIs" priority="16" operator="greaterThan" dxfId="1">
      <formula>$J$3</formula>
    </cfRule>
  </conditionalFormatting>
  <conditionalFormatting sqref="N58:N60"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N66:N68">
    <cfRule type="cellIs" priority="11" operator="lessThan" dxfId="0">
      <formula>$J$3</formula>
    </cfRule>
    <cfRule type="cellIs" priority="12" operator="greaterThan" dxfId="1">
      <formula>$J$3</formula>
    </cfRule>
  </conditionalFormatting>
  <conditionalFormatting sqref="N73:N76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N4">
    <cfRule type="cellIs" priority="1" operator="greaterThan" dxfId="0">
      <formula>$J$3</formula>
    </cfRule>
    <cfRule type="cellIs" priority="2" operator="lessThan" dxfId="1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16.08075361068258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0.00227217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O3">
    <cfRule type="cellIs" priority="3" operator="greaterThan" dxfId="0">
      <formula>$J$3</formula>
    </cfRule>
    <cfRule type="cellIs" priority="4" operator="lessThan" dxfId="1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74.79190252883308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0.00107609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8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8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8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8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0">
      <formula>$J$3</formula>
    </cfRule>
    <cfRule type="cellIs" priority="22" operator="greaterThan" dxfId="1">
      <formula>$J$3</formula>
    </cfRule>
  </conditionalFormatting>
  <conditionalFormatting sqref="C9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O3">
    <cfRule type="cellIs" priority="7" operator="greaterThan" dxfId="0">
      <formula>$J$3</formula>
    </cfRule>
    <cfRule type="cellIs" priority="8" operator="lessThan" dxfId="1">
      <formula>$J$3</formula>
    </cfRule>
  </conditionalFormatting>
  <conditionalFormatting sqref="C12:C13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7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4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1.173029459281098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(B21*J3)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69" t="n">
        <v>0.05546747</v>
      </c>
      <c r="C6" s="58" t="n">
        <v>0</v>
      </c>
      <c r="D6" s="26">
        <f>(B6*C6)</f>
        <v/>
      </c>
      <c r="E6" s="56">
        <f>(B6*J3)</f>
        <v/>
      </c>
    </row>
    <row r="7">
      <c r="B7" s="68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/>
    <row r="21">
      <c r="B21">
        <f>(SUM(B5:B20))</f>
        <v/>
      </c>
      <c r="D21" s="56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0.0002615676621069571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7" t="n">
        <v>0.0005</v>
      </c>
      <c r="O9" s="21">
        <f>B39/2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4833.80739379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  <c r="E32" s="57">
        <f>(B32+B33+B34)*J3</f>
        <v/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 t="n"/>
    </row>
    <row r="36" s="14">
      <c r="B36" s="29" t="n">
        <v>-62000</v>
      </c>
      <c r="C36" s="28">
        <f>(D36/B36)</f>
        <v/>
      </c>
      <c r="D36" s="56" t="n">
        <v>-16.02484919</v>
      </c>
      <c r="E36" s="56" t="n"/>
    </row>
    <row r="37" s="14">
      <c r="B37" s="29" t="n">
        <v>-150000</v>
      </c>
      <c r="C37" s="28">
        <f>(D37/B37)</f>
        <v/>
      </c>
      <c r="D37" s="56" t="n">
        <v>-38.50217554</v>
      </c>
      <c r="E37" s="56" t="n"/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N6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N9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S5:S9 S13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3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Q41" sqref="Q41:Q42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0.8231372085721155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0.31553505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0">
      <formula>$J$3</formula>
    </cfRule>
    <cfRule type="cellIs" priority="24" operator="greaterThan" dxfId="1">
      <formula>$J$3</formula>
    </cfRule>
  </conditionalFormatting>
  <conditionalFormatting sqref="S8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0.7533379939741618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0.32677828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2.131501703137271</v>
      </c>
      <c r="N3" s="1" t="n"/>
      <c r="O3" s="71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0.09946656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0">
      <formula>$J$3</formula>
    </cfRule>
    <cfRule type="cellIs" priority="18" operator="greaterThan" dxfId="1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2" t="n">
        <v>9.335701216668181e-06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2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256.15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J3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O6:O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63.42961871154199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0.06132547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0">
      <formula>$J$3</formula>
    </cfRule>
    <cfRule type="cellIs" priority="96" operator="greaterThan" dxfId="1">
      <formula>$J$3</formula>
    </cfRule>
  </conditionalFormatting>
  <conditionalFormatting sqref="C16:C17">
    <cfRule type="cellIs" priority="79" operator="lessThan" dxfId="0">
      <formula>$J$3</formula>
    </cfRule>
    <cfRule type="cellIs" priority="80" operator="greaterThan" dxfId="1">
      <formula>$J$3</formula>
    </cfRule>
    <cfRule type="cellIs" priority="81" operator="lessThan" dxfId="0">
      <formula>$J$3</formula>
    </cfRule>
    <cfRule type="cellIs" priority="82" operator="greaterThan" dxfId="1">
      <formula>$J$3</formula>
    </cfRule>
    <cfRule type="cellIs" priority="89" operator="lessThan" dxfId="0">
      <formula>$J$3</formula>
    </cfRule>
    <cfRule type="cellIs" priority="90" operator="greaterThan" dxfId="1">
      <formula>$J$3</formula>
    </cfRule>
  </conditionalFormatting>
  <conditionalFormatting sqref="C19:C20 G43">
    <cfRule type="cellIs" priority="73" operator="lessThan" dxfId="0">
      <formula>$J$3</formula>
    </cfRule>
    <cfRule type="cellIs" priority="74" operator="greaterThan" dxfId="1">
      <formula>$J$3</formula>
    </cfRule>
    <cfRule type="cellIs" priority="75" operator="lessThan" dxfId="0">
      <formula>$J$3</formula>
    </cfRule>
    <cfRule type="cellIs" priority="76" operator="greaterThan" dxfId="1">
      <formula>$J$3</formula>
    </cfRule>
    <cfRule type="cellIs" priority="77" operator="lessThan" dxfId="0">
      <formula>$J$3</formula>
    </cfRule>
    <cfRule type="cellIs" priority="78" operator="greaterThan" dxfId="1">
      <formula>$J$3</formula>
    </cfRule>
    <cfRule type="cellIs" priority="87" operator="lessThan" dxfId="0">
      <formula>$J$3</formula>
    </cfRule>
    <cfRule type="cellIs" priority="88" operator="greaterThan" dxfId="1">
      <formula>$J$3</formula>
    </cfRule>
  </conditionalFormatting>
  <conditionalFormatting sqref="C27:C28 C30:C31 C34:C35">
    <cfRule type="cellIs" priority="65" operator="lessThan" dxfId="0">
      <formula>$J$3</formula>
    </cfRule>
    <cfRule type="cellIs" priority="66" operator="greaterThan" dxfId="1">
      <formula>$J$3</formula>
    </cfRule>
    <cfRule type="cellIs" priority="67" operator="lessThan" dxfId="0">
      <formula>$J$3</formula>
    </cfRule>
    <cfRule type="cellIs" priority="68" operator="greaterThan" dxfId="1">
      <formula>$J$3</formula>
    </cfRule>
    <cfRule type="cellIs" priority="69" operator="lessThan" dxfId="0">
      <formula>$J$3</formula>
    </cfRule>
    <cfRule type="cellIs" priority="70" operator="greaterThan" dxfId="1">
      <formula>$J$3</formula>
    </cfRule>
    <cfRule type="cellIs" priority="71" operator="lessThan" dxfId="0">
      <formula>$J$3</formula>
    </cfRule>
    <cfRule type="cellIs" priority="72" operator="greaterThan" dxfId="1">
      <formula>$J$3</formula>
    </cfRule>
    <cfRule type="cellIs" priority="85" operator="lessThan" dxfId="0">
      <formula>$J$3</formula>
    </cfRule>
    <cfRule type="cellIs" priority="86" operator="greaterThan" dxfId="1">
      <formula>$J$3</formula>
    </cfRule>
  </conditionalFormatting>
  <conditionalFormatting sqref="O17 O26 S12:S13 S15:S16">
    <cfRule type="cellIs" priority="59" operator="lessThan" dxfId="0">
      <formula>$J$3</formula>
    </cfRule>
    <cfRule type="cellIs" priority="60" operator="greaterThan" dxfId="1">
      <formula>$J$3</formula>
    </cfRule>
    <cfRule type="cellIs" priority="61" operator="lessThan" dxfId="0">
      <formula>$J$3</formula>
    </cfRule>
    <cfRule type="cellIs" priority="62" operator="greaterThan" dxfId="1">
      <formula>$J$3</formula>
    </cfRule>
  </conditionalFormatting>
  <conditionalFormatting sqref="O3">
    <cfRule type="cellIs" priority="41" operator="greaterThan" dxfId="0">
      <formula>$J$3</formula>
    </cfRule>
    <cfRule type="cellIs" priority="42" operator="lessThan" dxfId="1">
      <formula>$J$3</formula>
    </cfRule>
  </conditionalFormatting>
  <conditionalFormatting sqref="W43">
    <cfRule type="cellIs" priority="11" operator="lessThan" dxfId="0">
      <formula>$J$3</formula>
    </cfRule>
    <cfRule type="cellIs" priority="12" operator="greaterThan" dxfId="1">
      <formula>$J$3</formula>
    </cfRule>
    <cfRule type="cellIs" priority="13" operator="lessThan" dxfId="0">
      <formula>$J$3</formula>
    </cfRule>
    <cfRule type="cellIs" priority="14" operator="greaterThan" dxfId="1">
      <formula>$J$3</formula>
    </cfRule>
    <cfRule type="cellIs" priority="15" operator="lessThan" dxfId="0">
      <formula>$J$3</formula>
    </cfRule>
    <cfRule type="cellIs" priority="16" operator="greaterThan" dxfId="1">
      <formula>$J$3</formula>
    </cfRule>
    <cfRule type="cellIs" priority="17" operator="lessThan" dxfId="0">
      <formula>$J$3</formula>
    </cfRule>
    <cfRule type="cellIs" priority="18" operator="greaterThan" dxfId="1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0.1051895920313231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0.23851734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O6:O9">
    <cfRule type="cellIs" priority="5" operator="lessThan" dxfId="0">
      <formula>$J$3</formula>
    </cfRule>
    <cfRule type="cellIs" priority="6" operator="greaterThan" dxfId="1">
      <formula>$J$3</formula>
    </cfRule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6.181766696314119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0.6400316185884565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0.77563041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0">
      <formula>$J$3</formula>
    </cfRule>
    <cfRule type="cellIs" priority="16" operator="greaterThan" dxfId="1">
      <formula>$J$3</formula>
    </cfRule>
  </conditionalFormatting>
  <conditionalFormatting sqref="O3">
    <cfRule type="cellIs" priority="9" operator="greaterThan" dxfId="0">
      <formula>$J$3</formula>
    </cfRule>
    <cfRule type="cellIs" priority="10" operator="lessThan" dxfId="1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0.1544930326070415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0">
      <formula>$J$3</formula>
    </cfRule>
    <cfRule type="cellIs" priority="24" operator="greaterThan" dxfId="1">
      <formula>$J$3</formula>
    </cfRule>
  </conditionalFormatting>
  <conditionalFormatting sqref="O3">
    <cfRule type="cellIs" priority="17" operator="greaterThan" dxfId="0">
      <formula>$J$3</formula>
    </cfRule>
    <cfRule type="cellIs" priority="18" operator="lessThan" dxfId="1">
      <formula>$J$3</formula>
    </cfRule>
  </conditionalFormatting>
  <conditionalFormatting sqref="W33">
    <cfRule type="cellIs" priority="1" operator="lessThan" dxfId="0">
      <formula>$J$3</formula>
    </cfRule>
    <cfRule type="cellIs" priority="2" operator="greaterThan" dxfId="1">
      <formula>$J$3</formula>
    </cfRule>
    <cfRule type="cellIs" priority="3" operator="lessThan" dxfId="0">
      <formula>$J$3</formula>
    </cfRule>
    <cfRule type="cellIs" priority="4" operator="greaterThan" dxfId="1">
      <formula>$J$3</formula>
    </cfRule>
    <cfRule type="cellIs" priority="5" operator="lessThan" dxfId="0">
      <formula>$J$3</formula>
    </cfRule>
    <cfRule type="cellIs" priority="6" operator="greaterThan" dxfId="1">
      <formula>$J$3</formula>
    </cfRule>
    <cfRule type="cellIs" priority="7" operator="lessThan" dxfId="0">
      <formula>$J$3</formula>
    </cfRule>
    <cfRule type="cellIs" priority="8" operator="greaterThan" dxfId="1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0.8197572231515244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G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O6:O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0.0041674260680587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0">
      <formula>$J$3</formula>
    </cfRule>
    <cfRule type="cellIs" priority="6" operator="greaterThan" dxfId="1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0.5927947461947303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O11:O14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O20:O23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29:O32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N6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7"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0.006944949662594367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8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 s="14">
      <c r="B31" s="10" t="inlineStr">
        <is>
          <t>Opal Jet</t>
        </is>
      </c>
      <c r="C31" s="60" t="n">
        <v>-8.444000000000001</v>
      </c>
      <c r="D31" s="60">
        <f>-C31*6%</f>
        <v/>
      </c>
      <c r="E31" s="60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1">
        <f>I35*J35</f>
        <v/>
      </c>
      <c r="L35" s="31" t="n">
        <v>36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1">
        <f>I36*J36</f>
        <v/>
      </c>
      <c r="L36" s="31" t="n">
        <v>11.4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6" t="n">
        <v>3.5</v>
      </c>
      <c r="H37" s="30">
        <f>G53</f>
        <v/>
      </c>
      <c r="I37" s="57">
        <f>((F37-H37*D37)*$J$3-G37)</f>
        <v/>
      </c>
      <c r="J37" t="n">
        <v>1</v>
      </c>
      <c r="K37" s="61">
        <f>I37*J37</f>
        <v/>
      </c>
      <c r="L37" s="31" t="n">
        <v>8.4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6" t="n">
        <v>0</v>
      </c>
      <c r="H38" s="30">
        <f>G53</f>
        <v/>
      </c>
      <c r="I38" s="57">
        <f>((F38-H38*D38)*$J$3-G38)</f>
        <v/>
      </c>
      <c r="J38" t="n">
        <v>3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6" t="n">
        <v>0</v>
      </c>
      <c r="H40" s="30">
        <f>H39</f>
        <v/>
      </c>
      <c r="I40" s="57">
        <f>((F40-H40*D40)*$J$3-G40)</f>
        <v/>
      </c>
      <c r="J40" t="n">
        <v>1</v>
      </c>
      <c r="K40" s="61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2" t="n">
        <v>0</v>
      </c>
      <c r="H41" s="32">
        <f>H36</f>
        <v/>
      </c>
      <c r="I41" s="62">
        <f>((F41-H41*D41)*$J$3-G41)</f>
        <v/>
      </c>
      <c r="J41" s="16" t="n">
        <v>1</v>
      </c>
      <c r="K41" s="63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2" t="n">
        <v>0</v>
      </c>
      <c r="H42" s="32">
        <f>(H38)</f>
        <v/>
      </c>
      <c r="I42" s="62">
        <f>((F42-H42*D42)*$J$3-G42)</f>
        <v/>
      </c>
      <c r="J42" s="16" t="n">
        <v>1</v>
      </c>
      <c r="K42" s="63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1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7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4" t="n">
        <v>1.14</v>
      </c>
      <c r="E60" s="65">
        <f>D60/C60</f>
        <v/>
      </c>
    </row>
    <row r="61">
      <c r="B61" s="8" t="n"/>
      <c r="C61" s="19" t="n">
        <v>130.53974622</v>
      </c>
      <c r="D61" s="64" t="n">
        <v>1.179312</v>
      </c>
      <c r="E61" s="65">
        <f>D61/C61</f>
        <v/>
      </c>
    </row>
    <row r="62">
      <c r="B62" s="8" t="n"/>
      <c r="C62" s="19" t="n">
        <v>167.40487412</v>
      </c>
      <c r="D62" s="64" t="n">
        <v>1.05481</v>
      </c>
      <c r="E62" s="65">
        <f>D62/C62</f>
        <v/>
      </c>
    </row>
    <row r="63">
      <c r="B63" s="8" t="n"/>
      <c r="C63" s="19" t="n">
        <v>167.96828</v>
      </c>
      <c r="D63" s="64">
        <f>1.0512-0.00017</f>
        <v/>
      </c>
      <c r="E63" s="65">
        <f>D63/C63</f>
        <v/>
      </c>
    </row>
    <row r="64">
      <c r="B64" s="8" t="n"/>
      <c r="C64" s="19" t="n">
        <v>123.66</v>
      </c>
      <c r="D64" s="64" t="n">
        <v>1.049</v>
      </c>
      <c r="E64" s="65">
        <f>D64/C64</f>
        <v/>
      </c>
    </row>
    <row r="65">
      <c r="B65" s="8" t="n"/>
      <c r="C65" s="19" t="n">
        <v>149.5</v>
      </c>
      <c r="D65" s="64" t="n">
        <v>1.17</v>
      </c>
      <c r="E65" s="65">
        <f>D65/C65</f>
        <v/>
      </c>
    </row>
    <row r="66">
      <c r="B66" s="8" t="n"/>
      <c r="C66" s="19" t="n">
        <v>170.62</v>
      </c>
      <c r="D66" s="64" t="n">
        <v>1.158</v>
      </c>
      <c r="E66" s="65">
        <f>D66/C66</f>
        <v/>
      </c>
    </row>
    <row r="67">
      <c r="B67" s="8" t="n"/>
      <c r="C67" s="19" t="n">
        <v>192.66</v>
      </c>
      <c r="D67" s="64" t="n">
        <v>1.09</v>
      </c>
      <c r="E67" s="65">
        <f>D67/C67</f>
        <v/>
      </c>
    </row>
    <row r="68">
      <c r="B68" s="8" t="n"/>
      <c r="C68" s="19" t="n">
        <v>257.34</v>
      </c>
      <c r="D68" s="64" t="n">
        <v>1.13</v>
      </c>
      <c r="E68" s="65">
        <f>(D68/C68)</f>
        <v/>
      </c>
    </row>
    <row r="69">
      <c r="B69" s="8" t="n"/>
      <c r="C69" s="19" t="n">
        <v>312.13</v>
      </c>
      <c r="D69" s="64" t="n">
        <v>0.82</v>
      </c>
      <c r="E69" s="65">
        <f>(D69/C69)</f>
        <v/>
      </c>
    </row>
    <row r="70">
      <c r="B70" s="8" t="n"/>
      <c r="C70" s="19" t="n">
        <v>352.461</v>
      </c>
      <c r="D70" s="64" t="n">
        <v>1.2074</v>
      </c>
      <c r="E70" s="65">
        <f>(D70/C70)</f>
        <v/>
      </c>
    </row>
    <row r="71">
      <c r="B71" s="8" t="n"/>
      <c r="C71" s="19" t="n">
        <v>263.04</v>
      </c>
      <c r="D71" s="64" t="n">
        <v>1.0588</v>
      </c>
      <c r="E71" s="65">
        <f>(D71/C71)</f>
        <v/>
      </c>
    </row>
    <row r="72">
      <c r="B72" s="8" t="n"/>
      <c r="C72" s="19" t="n">
        <v>359.00496</v>
      </c>
      <c r="D72" s="64" t="n">
        <v>1.1195</v>
      </c>
      <c r="E72" s="65">
        <f>(D72/C72)</f>
        <v/>
      </c>
    </row>
    <row r="73">
      <c r="B73" s="8" t="n"/>
      <c r="C73" s="19" t="n">
        <v>327.91</v>
      </c>
      <c r="D73" s="64" t="n">
        <v>1.0785</v>
      </c>
      <c r="E73" s="65">
        <f>(D73/C73)</f>
        <v/>
      </c>
    </row>
    <row r="74">
      <c r="B74" s="8" t="n"/>
      <c r="C74" s="19" t="n">
        <v>925.39</v>
      </c>
      <c r="D74" s="64" t="n">
        <v>3.1734</v>
      </c>
      <c r="E74" s="65">
        <f>(D74/C74)</f>
        <v/>
      </c>
    </row>
    <row r="75" s="14">
      <c r="B75" s="8" t="n"/>
      <c r="C75" s="19" t="n">
        <v>109.44</v>
      </c>
      <c r="D75" s="64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1">
      <formula>$C$5</formula>
    </cfRule>
    <cfRule type="cellIs" priority="18" operator="greaterThan" dxfId="0">
      <formula>$C$5</formula>
    </cfRule>
  </conditionalFormatting>
  <conditionalFormatting sqref="L36">
    <cfRule type="cellIs" priority="15" operator="lessThan" dxfId="1">
      <formula>$C$6</formula>
    </cfRule>
    <cfRule type="cellIs" priority="16" operator="greaterThan" dxfId="0">
      <formula>$C$6</formula>
    </cfRule>
  </conditionalFormatting>
  <conditionalFormatting sqref="L40">
    <cfRule type="cellIs" priority="13" operator="lessThan" dxfId="1">
      <formula>$C$20</formula>
    </cfRule>
    <cfRule type="cellIs" priority="14" operator="greaterThan" dxfId="0">
      <formula>$C$20</formula>
    </cfRule>
  </conditionalFormatting>
  <conditionalFormatting sqref="L39">
    <cfRule type="cellIs" priority="11" operator="lessThan" dxfId="1">
      <formula>$C$19</formula>
    </cfRule>
    <cfRule type="cellIs" priority="12" operator="greaterThan" dxfId="0">
      <formula>$C$19</formula>
    </cfRule>
  </conditionalFormatting>
  <conditionalFormatting sqref="L38">
    <cfRule type="cellIs" priority="9" operator="lessThan" dxfId="1">
      <formula>$C$17</formula>
    </cfRule>
    <cfRule type="cellIs" priority="10" operator="greaterThan" dxfId="0">
      <formula>$C$17</formula>
    </cfRule>
  </conditionalFormatting>
  <conditionalFormatting sqref="L37">
    <cfRule type="cellIs" priority="7" operator="lessThan" dxfId="1">
      <formula>$C$7</formula>
    </cfRule>
    <cfRule type="cellIs" priority="8" operator="greaterThan" dxfId="0">
      <formula>$C$7</formula>
    </cfRule>
  </conditionalFormatting>
  <conditionalFormatting sqref="L43">
    <cfRule type="cellIs" priority="3" operator="lessThan" dxfId="1">
      <formula>$C$27</formula>
    </cfRule>
    <cfRule type="cellIs" priority="4" operator="greaterThan" dxfId="0">
      <formula>$C$27</formula>
    </cfRule>
  </conditionalFormatting>
  <conditionalFormatting sqref="L44:L46">
    <cfRule type="cellIs" priority="1" operator="lessThan" dxfId="1">
      <formula>$C$7</formula>
    </cfRule>
    <cfRule type="cellIs" priority="2" operator="greaterThan" dxfId="0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(-255/3)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0.410739327310518</v>
      </c>
      <c r="N3" s="1" t="n"/>
      <c r="O3" s="6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0.70284568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0">
      <formula>$J$3</formula>
    </cfRule>
    <cfRule type="cellIs" priority="16" operator="greaterThan" dxfId="1">
      <formula>$J$3</formula>
    </cfRule>
  </conditionalFormatting>
  <conditionalFormatting sqref="O6:O9">
    <cfRule type="cellIs" priority="11" operator="lessThan" dxfId="0">
      <formula>$J$3</formula>
    </cfRule>
    <cfRule type="cellIs" priority="12" operator="greaterThan" dxfId="1">
      <formula>$J$3</formula>
    </cfRule>
  </conditionalFormatting>
  <conditionalFormatting sqref="O6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0.1557866565415279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0.5584393600000001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C9:C10">
    <cfRule type="cellIs" priority="11" operator="lessThan" dxfId="0">
      <formula>$J$3</formula>
    </cfRule>
    <cfRule type="cellIs" priority="12" operator="greaterThan" dxfId="1">
      <formula>$J$3</formula>
    </cfRule>
  </conditionalFormatting>
  <conditionalFormatting sqref="O6:O9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S5 S7:S8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3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2023-12-04T10:53:15Z</dcterms:modified>
  <cp:lastModifiedBy>Tiko</cp:lastModifiedBy>
</cp:coreProperties>
</file>