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 s="1"/>
  <c r="T2"/>
  <c r="K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1" l="1"/>
  <c r="C23"/>
  <c r="C49" l="1"/>
  <c r="C22" l="1"/>
  <c r="C26" l="1"/>
  <c r="C29" l="1"/>
  <c r="C32"/>
  <c r="C28"/>
  <c r="C13" l="1"/>
  <c r="C12" l="1"/>
  <c r="C41" l="1"/>
  <c r="C37" l="1"/>
  <c r="C16" l="1"/>
  <c r="C42" l="1"/>
  <c r="C15"/>
  <c r="C38" l="1"/>
  <c r="C20" l="1"/>
  <c r="C40" l="1"/>
  <c r="C27" l="1"/>
  <c r="C17" l="1"/>
  <c r="C43" l="1"/>
  <c r="C7" s="1"/>
  <c r="D40" l="1"/>
  <c r="D35"/>
  <c r="D29"/>
  <c r="D36"/>
  <c r="D22"/>
  <c r="D16"/>
  <c r="D45"/>
  <c r="D47"/>
  <c r="D30"/>
  <c r="D13"/>
  <c r="D28"/>
  <c r="D44"/>
  <c r="D24"/>
  <c r="D49"/>
  <c r="D14"/>
  <c r="D21"/>
  <c r="D33"/>
  <c r="D12"/>
  <c r="D18"/>
  <c r="D41"/>
  <c r="D46"/>
  <c r="D26"/>
  <c r="D17"/>
  <c r="D31"/>
  <c r="D27"/>
  <c r="N8"/>
  <c r="D32"/>
  <c r="M9"/>
  <c r="Q3"/>
  <c r="D37"/>
  <c r="M8"/>
  <c r="N9"/>
  <c r="D15"/>
  <c r="D23"/>
  <c r="D19"/>
  <c r="D25"/>
  <c r="D34"/>
  <c r="D39"/>
  <c r="D42"/>
  <c r="D7"/>
  <c r="E7" s="1"/>
  <c r="D43"/>
  <c r="D38"/>
  <c r="D50"/>
  <c r="D48"/>
  <c r="D20"/>
  <c r="M10" l="1"/>
  <c r="N10"/>
  <c r="M11" l="1"/>
  <c r="N11"/>
  <c r="M12" l="1"/>
  <c r="N12"/>
  <c r="M13" l="1"/>
  <c r="N13"/>
  <c r="N14" l="1"/>
  <c r="M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<sst xmlns="http://schemas.openxmlformats.org/spreadsheetml/2006/main" count="100" uniqueCount="62">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</sst>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1228.7282921136609</c:v>
                </c:pt>
                <c:pt idx="1">
                  <c:v>1197.6245411537025</c:v>
                </c:pt>
                <c:pt idx="2">
                  <c:v>257.58000000000004</c:v>
                </c:pt>
                <c:pt idx="3">
                  <c:v>234.42005733972721</c:v>
                </c:pt>
                <c:pt idx="4">
                  <c:v>925.53722562502708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1197.6245411537025</v>
          </cell>
        </row>
      </sheetData>
      <sheetData sheetId="1">
        <row r="4">
          <cell r="J4">
            <v>1228.7282921136609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3.5764617008409245</v>
          </cell>
        </row>
      </sheetData>
      <sheetData sheetId="4">
        <row r="47">
          <cell r="M47">
            <v>128.85000000000002</v>
          </cell>
          <cell r="O47">
            <v>1.3749284583397845</v>
          </cell>
        </row>
      </sheetData>
      <sheetData sheetId="5">
        <row r="4">
          <cell r="C4">
            <v>-85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46.143847803524444</v>
          </cell>
        </row>
      </sheetData>
      <sheetData sheetId="8">
        <row r="4">
          <cell r="J4">
            <v>9.7976529431693926</v>
          </cell>
        </row>
      </sheetData>
      <sheetData sheetId="9">
        <row r="4">
          <cell r="J4">
            <v>20.327003300970674</v>
          </cell>
        </row>
      </sheetData>
      <sheetData sheetId="10">
        <row r="4">
          <cell r="J4">
            <v>12.045830882700232</v>
          </cell>
        </row>
      </sheetData>
      <sheetData sheetId="11">
        <row r="4">
          <cell r="J4">
            <v>57.602593773881978</v>
          </cell>
        </row>
      </sheetData>
      <sheetData sheetId="12">
        <row r="4">
          <cell r="J4">
            <v>2.4848838543763163</v>
          </cell>
        </row>
      </sheetData>
      <sheetData sheetId="13">
        <row r="4">
          <cell r="J4">
            <v>159.04061498078084</v>
          </cell>
        </row>
      </sheetData>
      <sheetData sheetId="14">
        <row r="4">
          <cell r="J4">
            <v>5.5363861336368778</v>
          </cell>
        </row>
      </sheetData>
      <sheetData sheetId="15">
        <row r="4">
          <cell r="J4">
            <v>38.807009073532534</v>
          </cell>
        </row>
      </sheetData>
      <sheetData sheetId="16">
        <row r="4">
          <cell r="J4">
            <v>6.3498223240051539</v>
          </cell>
        </row>
      </sheetData>
      <sheetData sheetId="17">
        <row r="4">
          <cell r="J4">
            <v>11.188163073365969</v>
          </cell>
        </row>
      </sheetData>
      <sheetData sheetId="18">
        <row r="4">
          <cell r="J4">
            <v>12.926398732279532</v>
          </cell>
        </row>
      </sheetData>
      <sheetData sheetId="19">
        <row r="4">
          <cell r="J4">
            <v>8.5268726941561113</v>
          </cell>
        </row>
      </sheetData>
      <sheetData sheetId="20">
        <row r="4">
          <cell r="J4">
            <v>12.081843275404387</v>
          </cell>
        </row>
      </sheetData>
      <sheetData sheetId="21">
        <row r="4">
          <cell r="J4">
            <v>4.3936785361128603</v>
          </cell>
        </row>
      </sheetData>
      <sheetData sheetId="22">
        <row r="4">
          <cell r="J4">
            <v>34.266605283134503</v>
          </cell>
        </row>
      </sheetData>
      <sheetData sheetId="23">
        <row r="4">
          <cell r="J4">
            <v>44.827102632408689</v>
          </cell>
        </row>
      </sheetData>
      <sheetData sheetId="24">
        <row r="4">
          <cell r="J4">
            <v>40.04653484195525</v>
          </cell>
        </row>
      </sheetData>
      <sheetData sheetId="25">
        <row r="4">
          <cell r="J4">
            <v>50.268783986640045</v>
          </cell>
        </row>
      </sheetData>
      <sheetData sheetId="26">
        <row r="4">
          <cell r="J4">
            <v>4.1789410768992923</v>
          </cell>
        </row>
      </sheetData>
      <sheetData sheetId="27">
        <row r="4">
          <cell r="J4">
            <v>234.42005733972721</v>
          </cell>
        </row>
      </sheetData>
      <sheetData sheetId="28">
        <row r="4">
          <cell r="J4">
            <v>0.9745600564143283</v>
          </cell>
        </row>
      </sheetData>
      <sheetData sheetId="29">
        <row r="4">
          <cell r="J4">
            <v>11.954500394701295</v>
          </cell>
        </row>
      </sheetData>
      <sheetData sheetId="30">
        <row r="4">
          <cell r="J4">
            <v>19.609659494779297</v>
          </cell>
        </row>
      </sheetData>
      <sheetData sheetId="31">
        <row r="4">
          <cell r="J4">
            <v>4.1209266502710857</v>
          </cell>
        </row>
      </sheetData>
      <sheetData sheetId="32">
        <row r="4">
          <cell r="J4">
            <v>2.3869701217772152</v>
          </cell>
        </row>
      </sheetData>
      <sheetData sheetId="33">
        <row r="4">
          <cell r="J4">
            <v>2.4343922964488289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f>203.05+16.03+38.5</f>
        <v>257.58000000000004</v>
      </c>
      <c r="P2" t="s">
        <v>8</v>
      </c>
      <c r="Q2" s="10">
        <f>N2+K2+H2</f>
        <v>297.29000000000002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7.6785338822860663E-2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3871.7026525835986</v>
      </c>
      <c r="D7" s="20">
        <f>(C7*[1]Feuil1!$K$2-C4)/C4</f>
        <v>0.4282142904478391</v>
      </c>
      <c r="E7" s="31">
        <f>C7-C7/(1+D7)</f>
        <v>1160.8330873662076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1228.7282921136609</v>
      </c>
    </row>
    <row r="9" spans="2:20">
      <c r="M9" s="17" t="str">
        <f>IF(C13&gt;C7*[2]Params!F8,B13,"Others")</f>
        <v>ETH</v>
      </c>
      <c r="N9" s="18">
        <f>IF(C13&gt;C7*0.1,C13,C7)</f>
        <v>1197.6245411537025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257.58000000000004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234.42005733972721</v>
      </c>
    </row>
    <row r="12" spans="2:20">
      <c r="B12" s="7" t="s">
        <v>4</v>
      </c>
      <c r="C12" s="1">
        <f>[2]BTC!J4</f>
        <v>1228.7282921136609</v>
      </c>
      <c r="D12" s="20">
        <f>C12/$C$7</f>
        <v>0.31736122382583459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925.53722562502708</v>
      </c>
    </row>
    <row r="13" spans="2:20">
      <c r="B13" s="7" t="s">
        <v>19</v>
      </c>
      <c r="C13" s="1">
        <f>[2]ETH!J4</f>
        <v>1197.6245411537025</v>
      </c>
      <c r="D13" s="20">
        <f t="shared" ref="D13:D50" si="0">C13/$C$7</f>
        <v>0.30932761335752995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257.58000000000004</v>
      </c>
      <c r="D14" s="20">
        <f t="shared" si="0"/>
        <v>6.6528869366586335E-2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234.42005733972721</v>
      </c>
      <c r="D15" s="20">
        <f t="shared" si="0"/>
        <v>6.0547019844950645E-2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159.04061498078084</v>
      </c>
      <c r="D16" s="20">
        <f t="shared" si="0"/>
        <v>4.1077693524489173E-2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3.3279931741147024E-2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85</v>
      </c>
      <c r="D18" s="20">
        <f>C18/$C$7</f>
        <v>2.19541652929569E-2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1.5967135275418771E-2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57.602593773881978</v>
      </c>
      <c r="D20" s="20">
        <f t="shared" si="0"/>
        <v>1.4877845470762999E-2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50.268783986640045</v>
      </c>
      <c r="D21" s="20">
        <f t="shared" si="0"/>
        <v>1.2983637561395769E-2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46.143847803524444</v>
      </c>
      <c r="D22" s="20">
        <f t="shared" si="0"/>
        <v>1.1918231316842609E-2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44.827102632408689</v>
      </c>
      <c r="D23" s="20">
        <f t="shared" si="0"/>
        <v>1.1578136715249925E-2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40.04653484195525</v>
      </c>
      <c r="D24" s="20">
        <f t="shared" si="0"/>
        <v>1.0343391121534625E-2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1.0207395439737135E-2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38.807009073532534</v>
      </c>
      <c r="D26" s="20">
        <f t="shared" si="0"/>
        <v>1.0023241079124839E-2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34.266605283134503</v>
      </c>
      <c r="D27" s="20">
        <f t="shared" si="0"/>
        <v>8.8505260754640595E-3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20.327003300970674</v>
      </c>
      <c r="D28" s="20">
        <f t="shared" si="0"/>
        <v>5.250145769176361E-3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19.609659494779297</v>
      </c>
      <c r="D29" s="20">
        <f t="shared" si="0"/>
        <v>5.0648671280821922E-3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12.926398732279532</v>
      </c>
      <c r="D30" s="20">
        <f t="shared" si="0"/>
        <v>3.338685816601569E-3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12.081843275404387</v>
      </c>
      <c r="D31" s="20">
        <f t="shared" si="0"/>
        <v>3.120550403668561E-3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12.045830882700232</v>
      </c>
      <c r="D32" s="20">
        <f t="shared" si="0"/>
        <v>3.1112489681153622E-3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11.954500394701295</v>
      </c>
      <c r="D33" s="20">
        <f t="shared" si="0"/>
        <v>3.0876597371763612E-3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11.188163073365969</v>
      </c>
      <c r="D34" s="20">
        <f t="shared" si="0"/>
        <v>2.8897268404380369E-3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9.7976529431693926</v>
      </c>
      <c r="D35" s="20">
        <f t="shared" si="0"/>
        <v>2.5305799082043115E-3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2.3245586780777892E-3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8.5268726941561113</v>
      </c>
      <c r="D37" s="20">
        <f t="shared" si="0"/>
        <v>2.2023573242294587E-3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6.3498223240051539</v>
      </c>
      <c r="D38" s="20">
        <f t="shared" si="0"/>
        <v>1.6400593986131396E-3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5.5363861336368778</v>
      </c>
      <c r="D39" s="20">
        <f t="shared" si="0"/>
        <v>1.4299616035705716E-3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4.3936785361128603</v>
      </c>
      <c r="D40" s="20">
        <f t="shared" si="0"/>
        <v>1.1348181744228075E-3</v>
      </c>
    </row>
    <row r="41" spans="2:14">
      <c r="B41" s="22" t="s">
        <v>56</v>
      </c>
      <c r="C41" s="9">
        <f>[2]SHIB!$J$4</f>
        <v>4.1789410768992923</v>
      </c>
      <c r="D41" s="20">
        <f t="shared" si="0"/>
        <v>1.0793548606091103E-3</v>
      </c>
    </row>
    <row r="42" spans="2:14">
      <c r="B42" s="22" t="s">
        <v>37</v>
      </c>
      <c r="C42" s="9">
        <f>[2]GRT!$J$4</f>
        <v>4.1209266502710857</v>
      </c>
      <c r="D42" s="20">
        <f t="shared" si="0"/>
        <v>1.0643706451788542E-3</v>
      </c>
    </row>
    <row r="43" spans="2:14">
      <c r="B43" s="7" t="s">
        <v>28</v>
      </c>
      <c r="C43" s="1">
        <f>[2]ATLAS!O47</f>
        <v>1.3749284583397845</v>
      </c>
      <c r="D43" s="20">
        <f t="shared" si="0"/>
        <v>3.5512243106331799E-4</v>
      </c>
    </row>
    <row r="44" spans="2:14">
      <c r="B44" s="7" t="s">
        <v>25</v>
      </c>
      <c r="C44" s="1">
        <f>[2]POLIS!J4</f>
        <v>3.5764617008409245</v>
      </c>
      <c r="D44" s="20">
        <f t="shared" si="0"/>
        <v>9.2374389816695789E-4</v>
      </c>
    </row>
    <row r="45" spans="2:14">
      <c r="B45" s="22" t="s">
        <v>36</v>
      </c>
      <c r="C45" s="9">
        <f>[2]AMP!$J$4</f>
        <v>2.4848838543763163</v>
      </c>
      <c r="D45" s="20">
        <f t="shared" si="0"/>
        <v>6.4180648085620574E-4</v>
      </c>
    </row>
    <row r="46" spans="2:14">
      <c r="B46" s="22" t="s">
        <v>40</v>
      </c>
      <c r="C46" s="9">
        <f>[2]SHPING!$J$4</f>
        <v>2.4343922964488289</v>
      </c>
      <c r="D46" s="20">
        <f t="shared" si="0"/>
        <v>6.2876530428398255E-4</v>
      </c>
    </row>
    <row r="47" spans="2:14">
      <c r="B47" s="22" t="s">
        <v>50</v>
      </c>
      <c r="C47" s="9">
        <f>[2]KAVA!$J$4</f>
        <v>2.3869701217772152</v>
      </c>
      <c r="D47" s="20">
        <f t="shared" si="0"/>
        <v>6.1651690120995812E-4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4.3825514308742811E-4</v>
      </c>
    </row>
    <row r="49" spans="2:4">
      <c r="B49" s="22" t="s">
        <v>43</v>
      </c>
      <c r="C49" s="9">
        <f>[2]TRX!$J$4</f>
        <v>0.9745600564143283</v>
      </c>
      <c r="D49" s="20">
        <f t="shared" si="0"/>
        <v>2.5171355960510074E-4</v>
      </c>
    </row>
    <row r="50" spans="2:4">
      <c r="B50" s="7" t="s">
        <v>5</v>
      </c>
      <c r="C50" s="1">
        <f>H$2</f>
        <v>0.19</v>
      </c>
      <c r="D50" s="20">
        <f t="shared" si="0"/>
        <v>4.907401653719777E-5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2023-12-04T10:53:07Z</dcterms:modified>
</cp:coreProperties>
</file>