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<sst xmlns="http://schemas.openxmlformats.org/spreadsheetml/2006/main" count="97" uniqueCount="60">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</sst>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819.85876261834403</c:v>
                </c:pt>
                <c:pt idx="1">
                  <c:v>775.62061590152939</c:v>
                </c:pt>
                <c:pt idx="2">
                  <c:v>157.28864394175406</c:v>
                </c:pt>
                <c:pt idx="3">
                  <c:v>577.57704266947235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819.85876261834403</v>
          </cell>
        </row>
      </sheetData>
      <sheetData sheetId="1">
        <row r="4">
          <cell r="J4">
            <v>775.62061590152939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0.81845264743290103</v>
          </cell>
        </row>
      </sheetData>
      <sheetData sheetId="4">
        <row r="46">
          <cell r="M46">
            <v>70.349999999999994</v>
          </cell>
          <cell r="O46">
            <v>1.3655571796337238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24.742614688005951</v>
          </cell>
        </row>
      </sheetData>
      <sheetData sheetId="8">
        <row r="4">
          <cell r="J4">
            <v>6.3293746992746893</v>
          </cell>
        </row>
      </sheetData>
      <sheetData sheetId="9">
        <row r="4">
          <cell r="J4">
            <v>10.786906272831786</v>
          </cell>
        </row>
      </sheetData>
      <sheetData sheetId="10">
        <row r="4">
          <cell r="J4">
            <v>8.7000904552715514</v>
          </cell>
        </row>
      </sheetData>
      <sheetData sheetId="11">
        <row r="4">
          <cell r="J4">
            <v>24.289567370860155</v>
          </cell>
        </row>
      </sheetData>
      <sheetData sheetId="12">
        <row r="4">
          <cell r="J4">
            <v>1.6162074834277265</v>
          </cell>
        </row>
      </sheetData>
      <sheetData sheetId="13">
        <row r="4">
          <cell r="J4">
            <v>124.87789316160605</v>
          </cell>
        </row>
      </sheetData>
      <sheetData sheetId="14">
        <row r="4">
          <cell r="J4">
            <v>3.7793876091890426</v>
          </cell>
        </row>
      </sheetData>
      <sheetData sheetId="15">
        <row r="4">
          <cell r="J4">
            <v>24.32309594557082</v>
          </cell>
        </row>
      </sheetData>
      <sheetData sheetId="16">
        <row r="4">
          <cell r="J4">
            <v>3.1639528339306153</v>
          </cell>
        </row>
      </sheetData>
      <sheetData sheetId="17">
        <row r="4">
          <cell r="J4">
            <v>4.9887360212629233</v>
          </cell>
        </row>
      </sheetData>
      <sheetData sheetId="18">
        <row r="4">
          <cell r="J4">
            <v>6.7490567538569977</v>
          </cell>
        </row>
      </sheetData>
      <sheetData sheetId="19">
        <row r="4">
          <cell r="J4">
            <v>8.3021571758548127</v>
          </cell>
        </row>
      </sheetData>
      <sheetData sheetId="20">
        <row r="4">
          <cell r="J4">
            <v>10.628249141260683</v>
          </cell>
        </row>
      </sheetData>
      <sheetData sheetId="21">
        <row r="4">
          <cell r="J4">
            <v>1.0135975573524603</v>
          </cell>
        </row>
      </sheetData>
      <sheetData sheetId="22">
        <row r="4">
          <cell r="J4">
            <v>20.818505715104372</v>
          </cell>
        </row>
      </sheetData>
      <sheetData sheetId="23">
        <row r="4">
          <cell r="J4">
            <v>25.472332019093546</v>
          </cell>
        </row>
      </sheetData>
      <sheetData sheetId="24">
        <row r="4">
          <cell r="J4">
            <v>20.738353973470549</v>
          </cell>
        </row>
      </sheetData>
      <sheetData sheetId="25">
        <row r="4">
          <cell r="J4">
            <v>22.915791572831822</v>
          </cell>
        </row>
      </sheetData>
      <sheetData sheetId="26">
        <row r="4">
          <cell r="J4">
            <v>3.1936720569756401</v>
          </cell>
        </row>
      </sheetData>
      <sheetData sheetId="27">
        <row r="4">
          <cell r="J4">
            <v>157.28864394175406</v>
          </cell>
        </row>
      </sheetData>
      <sheetData sheetId="28">
        <row r="4">
          <cell r="J4">
            <v>0.77475484635120662</v>
          </cell>
        </row>
      </sheetData>
      <sheetData sheetId="29">
        <row r="4">
          <cell r="J4">
            <v>7.1818632608040565</v>
          </cell>
        </row>
      </sheetData>
      <sheetData sheetId="30">
        <row r="4">
          <cell r="J4">
            <v>23.533066833322511</v>
          </cell>
        </row>
      </sheetData>
      <sheetData sheetId="31">
        <row r="4">
          <cell r="J4">
            <v>4.84764264869602</v>
          </cell>
        </row>
      </sheetData>
      <sheetData sheetId="32">
        <row r="4">
          <cell r="J4">
            <v>1.8232866631470177</v>
          </cell>
        </row>
      </sheetData>
      <sheetData sheetId="33">
        <row r="4">
          <cell r="J4">
            <v>2.9567299885049576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1.7216064535280025E-2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2353.6157126365538</v>
      </c>
      <c r="D7" s="20">
        <f>(C7*[1]Feuil1!$K$2-C4)/C4</f>
        <v>-0.10535075250657318</v>
      </c>
      <c r="E7" s="31">
        <f>C7-C7/(1+D7)</f>
        <v>-277.15351813267716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819.85876261834403</v>
      </c>
    </row>
    <row r="9" spans="2:20">
      <c r="M9" s="17" t="str">
        <f>IF(C13&gt;C7*[2]Params!F8,B13,"Others")</f>
        <v>BTC</v>
      </c>
      <c r="N9" s="18">
        <f>IF(C13&gt;C7*0.1,C13,C7)</f>
        <v>775.62061590152939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157.28864394175406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577.57704266947235</v>
      </c>
    </row>
    <row r="12" spans="2:20">
      <c r="B12" s="7" t="s">
        <v>19</v>
      </c>
      <c r="C12" s="1">
        <f>[2]ETH!J4</f>
        <v>819.85876261834403</v>
      </c>
      <c r="D12" s="20">
        <f>C12/$C$7</f>
        <v>0.34834011271106213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775.62061590152939</v>
      </c>
      <c r="D13" s="20">
        <f t="shared" ref="D13:D50" si="0">C13/$C$7</f>
        <v>0.32954428870321745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157.28864394175406</v>
      </c>
      <c r="D14" s="20">
        <f t="shared" si="0"/>
        <v>6.6828515418754189E-2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124.87789316160605</v>
      </c>
      <c r="D15" s="20">
        <f t="shared" si="0"/>
        <v>5.3057894069595608E-2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2.9890181146518997E-2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2.9380327310331043E-2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24.289567370860155</v>
      </c>
      <c r="D18" s="20">
        <f>C18/$C$7</f>
        <v>1.0320107586149072E-2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25.472332019093546</v>
      </c>
      <c r="D19" s="20">
        <f>C19/$C$7</f>
        <v>1.0822638497156818E-2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24.32309594557082</v>
      </c>
      <c r="D20" s="20">
        <f t="shared" si="0"/>
        <v>1.0334353146514196E-2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24.742614688005951</v>
      </c>
      <c r="D21" s="20">
        <f t="shared" si="0"/>
        <v>1.0512597513333612E-2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22.915791572831822</v>
      </c>
      <c r="D22" s="20">
        <f t="shared" si="0"/>
        <v>9.736420202243308E-3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20.818505715104372</v>
      </c>
      <c r="D23" s="20">
        <f t="shared" si="0"/>
        <v>8.8453291687890651E-3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20.738353973470549</v>
      </c>
      <c r="D24" s="20">
        <f t="shared" si="0"/>
        <v>8.8112744413314393E-3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5.523416558702871E-3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23.533066833322511</v>
      </c>
      <c r="D26" s="20">
        <f t="shared" si="0"/>
        <v>9.9986870018642232E-3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10.786906272831786</v>
      </c>
      <c r="D27" s="20">
        <f t="shared" si="0"/>
        <v>4.5831212865026887E-3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6.0927533424460899E-3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5.3704604078464845E-3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5.7528507849874521E-3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10.628249141260683</v>
      </c>
      <c r="D31" s="20">
        <f t="shared" si="0"/>
        <v>4.5157113305276022E-3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8.7000904552715514</v>
      </c>
      <c r="D32" s="20">
        <f t="shared" si="0"/>
        <v>3.6964787448353609E-3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7.1818632608040565</v>
      </c>
      <c r="D33" s="20">
        <f t="shared" si="0"/>
        <v>3.0514171120819174E-3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8.3021571758548127</v>
      </c>
      <c r="D34" s="20">
        <f t="shared" si="0"/>
        <v>3.5274055706207954E-3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6.7490567538569977</v>
      </c>
      <c r="D35" s="20">
        <f t="shared" si="0"/>
        <v>2.8675270638368606E-3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6.3293746992746893</v>
      </c>
      <c r="D36" s="20">
        <f t="shared" si="0"/>
        <v>2.6892133092468328E-3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4.9887360212629233</v>
      </c>
      <c r="D37" s="20">
        <f t="shared" si="0"/>
        <v>2.119605165141624E-3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2.294342262845808E-3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3.7793876091890426</v>
      </c>
      <c r="D39" s="20">
        <f t="shared" si="0"/>
        <v>1.605779392488555E-3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4.84764264869602</v>
      </c>
      <c r="D40" s="20">
        <f t="shared" si="0"/>
        <v>2.0596576674216803E-3</v>
      </c>
    </row>
    <row r="41" spans="2:14">
      <c r="B41" s="22" t="s">
        <v>56</v>
      </c>
      <c r="C41" s="9">
        <f>[2]SHIB!$J$4</f>
        <v>3.1936720569756401</v>
      </c>
      <c r="D41" s="20">
        <f t="shared" si="0"/>
        <v>1.3569216248127624E-3</v>
      </c>
    </row>
    <row r="42" spans="2:14">
      <c r="B42" s="22" t="s">
        <v>33</v>
      </c>
      <c r="C42" s="1">
        <f>[2]EGLD!$J$4</f>
        <v>3.1639528339306153</v>
      </c>
      <c r="D42" s="20">
        <f t="shared" si="0"/>
        <v>1.3442945749144028E-3</v>
      </c>
    </row>
    <row r="43" spans="2:14">
      <c r="B43" s="22" t="s">
        <v>50</v>
      </c>
      <c r="C43" s="9">
        <f>[2]KAVA!$J$4</f>
        <v>1.8232866631470177</v>
      </c>
      <c r="D43" s="20">
        <f t="shared" si="0"/>
        <v>7.7467474972987241E-4</v>
      </c>
    </row>
    <row r="44" spans="2:14">
      <c r="B44" s="22" t="s">
        <v>36</v>
      </c>
      <c r="C44" s="9">
        <f>[2]AMP!$J$4</f>
        <v>1.6162074834277265</v>
      </c>
      <c r="D44" s="20">
        <f t="shared" si="0"/>
        <v>6.8669132125109237E-4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7.2093060514931201E-4</v>
      </c>
    </row>
    <row r="46" spans="2:14">
      <c r="B46" s="22" t="s">
        <v>40</v>
      </c>
      <c r="C46" s="9">
        <f>[2]SHPING!$J$4</f>
        <v>2.9567299885049576</v>
      </c>
      <c r="D46" s="20">
        <f t="shared" si="0"/>
        <v>1.2562501060093564E-3</v>
      </c>
    </row>
    <row r="47" spans="2:14">
      <c r="B47" s="22" t="s">
        <v>23</v>
      </c>
      <c r="C47" s="9">
        <f>[2]LUNA!J4</f>
        <v>1.0135975573524603</v>
      </c>
      <c r="D47" s="20">
        <f t="shared" si="0"/>
        <v>4.3065550247241248E-4</v>
      </c>
    </row>
    <row r="48" spans="2:14">
      <c r="B48" s="7" t="s">
        <v>28</v>
      </c>
      <c r="C48" s="1">
        <f>[2]ATLAS!O46</f>
        <v>1.3655571796337238</v>
      </c>
      <c r="D48" s="20">
        <f t="shared" si="0"/>
        <v>5.8019547214188476E-4</v>
      </c>
    </row>
    <row r="49" spans="2:4">
      <c r="B49" s="7" t="s">
        <v>25</v>
      </c>
      <c r="C49" s="1">
        <f>[2]POLIS!J4</f>
        <v>0.81845264743290103</v>
      </c>
      <c r="D49" s="20">
        <f t="shared" si="0"/>
        <v>3.4774268502654526E-4</v>
      </c>
    </row>
    <row r="50" spans="2:4">
      <c r="B50" s="22" t="s">
        <v>43</v>
      </c>
      <c r="C50" s="9">
        <f>[2]TRX!$J$4</f>
        <v>0.77475484635120662</v>
      </c>
      <c r="D50" s="20">
        <f t="shared" si="0"/>
        <v>3.2917644209781179E-4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2023-09-22T10:42:10Z</dcterms:modified>
</cp:coreProperties>
</file>