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47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EI" sheetId="27" state="visible" r:id="rId27"/>
    <sheet name="SHIB" sheetId="28" state="visible" r:id="rId28"/>
    <sheet name="SOL" sheetId="29" state="visible" r:id="rId29"/>
    <sheet name="TRX" sheetId="30" state="visible" r:id="rId30"/>
    <sheet name="UNI" sheetId="31" state="visible" r:id="rId31"/>
    <sheet name="XRP" sheetId="32" state="visible" r:id="rId32"/>
    <sheet name="GRT" sheetId="33" state="visible" r:id="rId33"/>
    <sheet name="KAVA" sheetId="34" state="visible" r:id="rId34"/>
    <sheet name="SHPING" sheetId="35" state="visible" r:id="rId35"/>
    <sheet name="Params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7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389184"/>
        <axId val="75407744"/>
      </lineChart>
      <dateAx>
        <axId val="753891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407744"/>
        <crosses val="autoZero"/>
        <lblOffset val="100"/>
      </dateAx>
      <valAx>
        <axId val="754077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3891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0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2248.797114033036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0.00646189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0.11231711</v>
      </c>
      <c r="C35" s="54">
        <f>(D35/B35)</f>
        <v/>
      </c>
      <c r="D35" s="23" t="n">
        <v>186.48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0.02297399</v>
      </c>
      <c r="C36" s="54">
        <f>(D36/B36)</f>
        <v/>
      </c>
      <c r="D36" s="23" t="n">
        <v>39.1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0.0525196</v>
      </c>
      <c r="C40" s="54">
        <f>(D40/B40)</f>
        <v/>
      </c>
      <c r="D40" s="23" t="n">
        <v>96.65000000000001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1.765391092791334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12.72825003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0.57644637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11.4247509684316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0.02590819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43.81587087473045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2.50853998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0.01571913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0.003961110906860464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($C$5*Params!K8)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246.2865572473621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0.00224045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0.55617278</v>
      </c>
      <c r="C11" s="53">
        <f>(D11/B11)</f>
        <v/>
      </c>
      <c r="D11" s="53" t="n">
        <v>158.07</v>
      </c>
      <c r="E11" t="inlineStr">
        <is>
          <t>DCA1</t>
        </is>
      </c>
      <c r="P11" s="53">
        <f>(SUM(P6:P9))</f>
        <v/>
      </c>
    </row>
    <row r="12">
      <c r="B12" s="64" t="n">
        <v>0.13710316</v>
      </c>
      <c r="C12" s="53">
        <f>(D12/B12)</f>
        <v/>
      </c>
      <c r="D12" s="53" t="n">
        <v>39.1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0.09442718581431361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0.2746476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7.215579010137797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6.99492001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0.07179401000000001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62.38894791313548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0.00294144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8.917262892086329</v>
      </c>
      <c r="M3" t="inlineStr">
        <is>
          <t>Objectif :</t>
        </is>
      </c>
      <c r="N3" s="24">
        <f>(INDEX(N5:N16,MATCH(MAX(O6:O7),O5:O16,0))/0.9)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3">
        <f>(T5/R5)</f>
        <v/>
      </c>
      <c r="T5" s="53">
        <f>(D5)+(B7)*4.615+B8*4.6733</f>
        <v/>
      </c>
    </row>
    <row r="6">
      <c r="B6" s="2" t="n">
        <v>0.00225424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24">
        <f>3*($B$10+$N$6+N7)/5-$N$6-N7</f>
        <v/>
      </c>
      <c r="O8" s="53">
        <f>($C$5*Params!K10)</f>
        <v/>
      </c>
      <c r="P8" s="53">
        <f>(O8*N8)</f>
        <v/>
      </c>
      <c r="R8" s="1">
        <f>(B8)-B8</f>
        <v/>
      </c>
      <c r="S8" s="53" t="n"/>
      <c r="T8" s="53">
        <f>(D8)-B8*4.6733</f>
        <v/>
      </c>
    </row>
    <row r="9">
      <c r="F9" t="inlineStr">
        <is>
          <t>Moy</t>
        </is>
      </c>
      <c r="G9" s="53">
        <f>(D10/B10)</f>
        <v/>
      </c>
      <c r="N9" s="24">
        <f>($B$10+$N$6+N7)/5</f>
        <v/>
      </c>
      <c r="O9" s="53">
        <f>($C$5*Params!K11)</f>
        <v/>
      </c>
      <c r="P9" s="53">
        <f>(O9*N9)</f>
        <v/>
      </c>
      <c r="R9" s="1" t="n"/>
      <c r="S9" s="53" t="n"/>
      <c r="T9" s="53" t="n"/>
    </row>
    <row r="10">
      <c r="B10">
        <f>(SUM(B5:B9))</f>
        <v/>
      </c>
      <c r="D10" s="53">
        <f>(SUM(D5:D9))</f>
        <v/>
      </c>
      <c r="R10" s="1" t="n"/>
      <c r="S10" s="53" t="n"/>
      <c r="T10" s="53" t="n"/>
    </row>
    <row r="11">
      <c r="P11" s="53">
        <f>(SUM(P6:P9))</f>
        <v/>
      </c>
      <c r="R11" s="1" t="n"/>
      <c r="S11" s="53" t="n"/>
      <c r="T11" s="54" t="n"/>
    </row>
    <row r="12">
      <c r="P12" s="53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2.183225719954314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0.01747057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42374.68489541818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0.00034943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0.00680412</v>
      </c>
      <c r="C23" s="53">
        <f>(D23/B23)</f>
        <v/>
      </c>
      <c r="D23" s="53" t="n">
        <v>163.41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0.00153143</v>
      </c>
      <c r="C24" s="53">
        <f>(D24/B24)</f>
        <v/>
      </c>
      <c r="D24" s="53" t="n">
        <v>39.1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0.00174906</v>
      </c>
      <c r="C34" s="53">
        <f>(D34/B34)</f>
        <v/>
      </c>
      <c r="D34" s="53" t="n">
        <v>47.35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inlineStr">
        <is>
          <t>0.0203796 eth</t>
        </is>
      </c>
      <c r="H36" t="n">
        <v>0.06</v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14.55022846012554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0.00232295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72.23499691164776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0.00112354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2"/>
  <sheetViews>
    <sheetView workbookViewId="0">
      <selection activeCell="B19" sqref="B19:D20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0.9765097282166129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0.05581474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26" sqref="N26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0.0001696628082536807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28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28">
        <f>C37/2.1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4852.06779836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0.8579998082310918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0.31785455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42.36295848</v>
      </c>
      <c r="C7" s="53">
        <f>(D7/B7)</f>
        <v/>
      </c>
      <c r="D7" s="53" t="n">
        <v>39.1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0.7758840439068388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0.33136587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2.357783747226378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22.18996194</v>
      </c>
      <c r="C6" s="53">
        <f>(D6/B6)</f>
        <v/>
      </c>
      <c r="D6" s="53" t="n">
        <v>39.1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0.1001199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"/>
    <col width="9.140625" customWidth="1" style="14" min="23" max="16384"/>
  </cols>
  <sheetData>
    <row r="1"/>
    <row r="2"/>
    <row r="3">
      <c r="I3" t="inlineStr">
        <is>
          <t>Actual Price :</t>
        </is>
      </c>
      <c r="J3" s="35" t="n">
        <v>0.2439799693937721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36" t="n">
        <v>0.0744403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/>
      <c r="C7" s="53" t="n"/>
      <c r="D7" s="53" t="n"/>
      <c r="N7" s="29">
        <f>($B$14/5)</f>
        <v/>
      </c>
      <c r="O7" s="53">
        <f>($C$5*Params!K9)</f>
        <v/>
      </c>
      <c r="P7" s="53">
        <f>(O7*N7)</f>
        <v/>
      </c>
      <c r="R7" s="29" t="n"/>
      <c r="S7" s="53" t="n"/>
      <c r="T7" s="53" t="n"/>
      <c r="U7" s="54" t="n"/>
    </row>
    <row r="8">
      <c r="B8" s="29" t="n"/>
      <c r="C8" s="53" t="n"/>
      <c r="D8" s="53" t="n"/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/>
      <c r="C9" s="53" t="n"/>
      <c r="D9" s="53" t="n"/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1.017108010730771e-05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257.56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75.7364922878668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6.02872042</v>
      </c>
      <c r="C17" s="53">
        <f>(D17/B17)</f>
        <v/>
      </c>
      <c r="D17" s="53" t="n">
        <v>121.44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0.06218113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1.86095404</v>
      </c>
      <c r="C19" s="53">
        <f>(D19/B19)</f>
        <v/>
      </c>
      <c r="D19" s="53" t="n">
        <v>39.1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0.1024000342035506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0.24376025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6.191514269085791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0.0025714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0.6234930218346492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0.79153604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0.1652132347004787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0.8104164683590862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41" sqref="Y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0.004320525803394273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0.5387057976667322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topLeftCell="A16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0.006124429535102814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6.5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17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E7" sqref="E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0.6145486327632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0.7183475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112.99186922</v>
      </c>
      <c r="C7" s="53">
        <f>(D7/B7)</f>
        <v/>
      </c>
      <c r="D7" s="53" t="n">
        <v>39.1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0.1998492261259628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0.56219032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2023-12-16T15:13:14Z</dcterms:modified>
  <cp:lastModifiedBy>Tiko</cp:lastModifiedBy>
</cp:coreProperties>
</file>