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7" s="1"/>
  <c r="D38" s="1"/>
  <c r="D28"/>
  <c r="D23"/>
  <c r="D18"/>
  <c r="D31"/>
  <c r="N9" l="1"/>
  <c r="D30"/>
  <c r="D46"/>
  <c r="D48"/>
  <c r="D21"/>
  <c r="D47"/>
  <c r="D7"/>
  <c r="E7" s="1"/>
  <c r="D15"/>
  <c r="M8"/>
  <c r="D17"/>
  <c r="D26"/>
  <c r="D33"/>
  <c r="D19"/>
  <c r="N8"/>
  <c r="D22"/>
  <c r="Q3"/>
  <c r="D27"/>
  <c r="D37"/>
  <c r="D40"/>
  <c r="D50"/>
  <c r="D16"/>
  <c r="D12"/>
  <c r="D13"/>
  <c r="D14"/>
  <c r="D34"/>
  <c r="D42"/>
  <c r="D39"/>
  <c r="D45"/>
  <c r="D41"/>
  <c r="D49"/>
  <c r="D43"/>
  <c r="D25"/>
  <c r="D36"/>
  <c r="D20"/>
  <c r="D32"/>
  <c r="M9"/>
  <c r="N10" s="1"/>
  <c r="D24"/>
  <c r="D29"/>
  <c r="D44"/>
  <c r="D35"/>
  <c r="M10" l="1"/>
  <c r="N11" s="1"/>
  <c r="M11" l="1"/>
  <c r="N12" s="1"/>
  <c r="M12" l="1"/>
  <c r="M13" s="1"/>
  <c r="N13" l="1"/>
  <c r="M14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<sst xmlns="http://schemas.openxmlformats.org/spreadsheetml/2006/main" count="97" uniqueCount="60">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</sst>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869.6464087751383</c:v>
                </c:pt>
                <c:pt idx="1">
                  <c:v>773.64678875501613</c:v>
                </c:pt>
                <c:pt idx="2">
                  <c:v>174.39168309028148</c:v>
                </c:pt>
                <c:pt idx="3">
                  <c:v>619.35868858365768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869.6464087751383</v>
          </cell>
        </row>
      </sheetData>
      <sheetData sheetId="1">
        <row r="4">
          <cell r="J4">
            <v>773.64678875501613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0.78216760974942301</v>
          </cell>
        </row>
      </sheetData>
      <sheetData sheetId="4">
        <row r="46">
          <cell r="M46">
            <v>79.390000000000015</v>
          </cell>
          <cell r="O46">
            <v>0.93580000158217125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26.755027638811175</v>
          </cell>
        </row>
      </sheetData>
      <sheetData sheetId="8">
        <row r="4">
          <cell r="J4">
            <v>6.0050262771039211</v>
          </cell>
        </row>
      </sheetData>
      <sheetData sheetId="9">
        <row r="4">
          <cell r="J4">
            <v>14.601112340881832</v>
          </cell>
        </row>
      </sheetData>
      <sheetData sheetId="10">
        <row r="4">
          <cell r="J4">
            <v>9.2201706722838246</v>
          </cell>
        </row>
      </sheetData>
      <sheetData sheetId="11">
        <row r="4">
          <cell r="J4">
            <v>29.625470444463375</v>
          </cell>
        </row>
      </sheetData>
      <sheetData sheetId="12">
        <row r="4">
          <cell r="J4">
            <v>1.9847334232126599</v>
          </cell>
        </row>
      </sheetData>
      <sheetData sheetId="13">
        <row r="4">
          <cell r="J4">
            <v>129.47679405501276</v>
          </cell>
        </row>
      </sheetData>
      <sheetData sheetId="14">
        <row r="4">
          <cell r="J4">
            <v>3.8163027522541393</v>
          </cell>
        </row>
      </sheetData>
      <sheetData sheetId="15">
        <row r="4">
          <cell r="J4">
            <v>27.088063568074048</v>
          </cell>
        </row>
      </sheetData>
      <sheetData sheetId="16">
        <row r="4">
          <cell r="J4">
            <v>3.4004981535256329</v>
          </cell>
        </row>
      </sheetData>
      <sheetData sheetId="17">
        <row r="4">
          <cell r="J4">
            <v>6.0246144096272642</v>
          </cell>
        </row>
      </sheetData>
      <sheetData sheetId="18">
        <row r="4">
          <cell r="J4">
            <v>7.5930195491583516</v>
          </cell>
        </row>
      </sheetData>
      <sheetData sheetId="19">
        <row r="4">
          <cell r="J4">
            <v>7.709053746209654</v>
          </cell>
        </row>
      </sheetData>
      <sheetData sheetId="20">
        <row r="4">
          <cell r="J4">
            <v>10.697796681818245</v>
          </cell>
        </row>
      </sheetData>
      <sheetData sheetId="21">
        <row r="4">
          <cell r="J4">
            <v>1.0973544705340732</v>
          </cell>
        </row>
      </sheetData>
      <sheetData sheetId="22">
        <row r="4">
          <cell r="J4">
            <v>21.299768815940286</v>
          </cell>
        </row>
      </sheetData>
      <sheetData sheetId="23">
        <row r="4">
          <cell r="J4">
            <v>28.509282906003143</v>
          </cell>
        </row>
      </sheetData>
      <sheetData sheetId="24">
        <row r="4">
          <cell r="J4">
            <v>22.392585473514458</v>
          </cell>
        </row>
      </sheetData>
      <sheetData sheetId="25">
        <row r="4">
          <cell r="J4">
            <v>23.490132119296366</v>
          </cell>
        </row>
      </sheetData>
      <sheetData sheetId="26">
        <row r="4">
          <cell r="J4">
            <v>3.6808576026508226</v>
          </cell>
        </row>
      </sheetData>
      <sheetData sheetId="27">
        <row r="4">
          <cell r="J4">
            <v>174.39168309028148</v>
          </cell>
        </row>
      </sheetData>
      <sheetData sheetId="28">
        <row r="4">
          <cell r="J4">
            <v>0.67416660746490786</v>
          </cell>
        </row>
      </sheetData>
      <sheetData sheetId="29">
        <row r="4">
          <cell r="J4">
            <v>8.5131284731292478</v>
          </cell>
        </row>
      </sheetData>
      <sheetData sheetId="30">
        <row r="4">
          <cell r="J4">
            <v>17.284671993408928</v>
          </cell>
        </row>
      </sheetData>
      <sheetData sheetId="31">
        <row r="4">
          <cell r="J4">
            <v>3.7330682547315659</v>
          </cell>
        </row>
      </sheetData>
      <sheetData sheetId="32">
        <row r="4">
          <cell r="J4">
            <v>2.0344137883117548</v>
          </cell>
        </row>
      </sheetData>
      <sheetData sheetId="33">
        <row r="4">
          <cell r="J4">
            <v>1.3322042971192296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M16" sqref="M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1.7348712929424231E-2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2458.3956270129756</v>
      </c>
      <c r="D7" s="20">
        <f>(C7*[1]Feuil1!$K$2-C4)/C4</f>
        <v>-6.5522130082786914E-2</v>
      </c>
      <c r="E7" s="31">
        <f>C7-C7/(1+D7)</f>
        <v>-172.37360375625485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869.6464087751383</v>
      </c>
    </row>
    <row r="9" spans="2:20">
      <c r="M9" s="17" t="str">
        <f>IF(C13&gt;C7*[2]Params!F8,B13,"Others")</f>
        <v>BTC</v>
      </c>
      <c r="N9" s="18">
        <f>IF(C13&gt;C7*0.1,C13,C7)</f>
        <v>773.64678875501613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174.39168309028148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619.35868858365768</v>
      </c>
    </row>
    <row r="12" spans="2:20">
      <c r="B12" s="7" t="s">
        <v>19</v>
      </c>
      <c r="C12" s="1">
        <f>[2]ETH!J4</f>
        <v>869.6464087751383</v>
      </c>
      <c r="D12" s="20">
        <f>C12/$C$7</f>
        <v>0.35374550752507833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773.64678875501613</v>
      </c>
      <c r="D13" s="20">
        <f t="shared" ref="D13:D50" si="0">C13/$C$7</f>
        <v>0.31469580414728454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174.39168309028148</v>
      </c>
      <c r="D14" s="20">
        <f t="shared" si="0"/>
        <v>7.0937192197243121E-2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129.47679405501276</v>
      </c>
      <c r="D15" s="20">
        <f t="shared" si="0"/>
        <v>5.2667191819052717E-2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3.2293418979296364E-2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2.8128100798820298E-2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29.625470444463375</v>
      </c>
      <c r="D18" s="20">
        <f>C18/$C$7</f>
        <v>1.2050733461667929E-2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28.509282906003143</v>
      </c>
      <c r="D19" s="20">
        <f>C19/$C$7</f>
        <v>1.1596702578194371E-2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27.088063568074048</v>
      </c>
      <c r="D20" s="20">
        <f t="shared" si="0"/>
        <v>1.1018594106834976E-2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26.755027638811175</v>
      </c>
      <c r="D21" s="20">
        <f t="shared" si="0"/>
        <v>1.0883125297175758E-2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23.490132119296366</v>
      </c>
      <c r="D22" s="20">
        <f t="shared" si="0"/>
        <v>9.555065857254871E-3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21.299768815940286</v>
      </c>
      <c r="D23" s="20">
        <f t="shared" si="0"/>
        <v>8.6640931922825383E-3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22.392585473514458</v>
      </c>
      <c r="D24" s="20">
        <f t="shared" si="0"/>
        <v>9.108617517645896E-3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9.2201053474079541E-3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17.284671993408928</v>
      </c>
      <c r="D26" s="20">
        <f t="shared" si="0"/>
        <v>7.0308748532921543E-3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14.601112340881832</v>
      </c>
      <c r="D27" s="20">
        <f t="shared" si="0"/>
        <v>5.9392850281883318E-3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6.6994912531680439E-3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5.1415646290251414E-3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5.5076570472310455E-3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10.697796681818245</v>
      </c>
      <c r="D31" s="20">
        <f t="shared" si="0"/>
        <v>4.3515358408021529E-3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9.2201706722838246</v>
      </c>
      <c r="D32" s="20">
        <f t="shared" si="0"/>
        <v>3.7504828640972684E-3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8.5131284731292478</v>
      </c>
      <c r="D33" s="20">
        <f t="shared" si="0"/>
        <v>3.4628797658060244E-3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7.709053746209654</v>
      </c>
      <c r="D34" s="20">
        <f t="shared" si="0"/>
        <v>3.1358068089213068E-3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7.5930195491583516</v>
      </c>
      <c r="D35" s="20">
        <f t="shared" si="0"/>
        <v>3.0886076535956491E-3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6.0050262771039211</v>
      </c>
      <c r="D36" s="20">
        <f t="shared" si="0"/>
        <v>2.4426606568610796E-3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6.0246144096272642</v>
      </c>
      <c r="D37" s="20">
        <f t="shared" si="0"/>
        <v>2.4506285088650892E-3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2.1965545092354245E-3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3.8163027522541393</v>
      </c>
      <c r="D39" s="20">
        <f t="shared" si="0"/>
        <v>1.552355003531739E-3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3.7330682547315659</v>
      </c>
      <c r="D40" s="20">
        <f t="shared" si="0"/>
        <v>1.5184977607804143E-3</v>
      </c>
    </row>
    <row r="41" spans="2:14">
      <c r="B41" s="22" t="s">
        <v>56</v>
      </c>
      <c r="C41" s="9">
        <f>[2]SHIB!$J$4</f>
        <v>3.6808576026508226</v>
      </c>
      <c r="D41" s="20">
        <f t="shared" si="0"/>
        <v>1.4972600675844736E-3</v>
      </c>
    </row>
    <row r="42" spans="2:14">
      <c r="B42" s="22" t="s">
        <v>33</v>
      </c>
      <c r="C42" s="1">
        <f>[2]EGLD!$J$4</f>
        <v>3.4004981535256329</v>
      </c>
      <c r="D42" s="20">
        <f t="shared" si="0"/>
        <v>1.3832184356987894E-3</v>
      </c>
    </row>
    <row r="43" spans="2:14">
      <c r="B43" s="22" t="s">
        <v>50</v>
      </c>
      <c r="C43" s="9">
        <f>[2]KAVA!$J$4</f>
        <v>2.0344137883117548</v>
      </c>
      <c r="D43" s="20">
        <f t="shared" si="0"/>
        <v>8.2753718154942723E-4</v>
      </c>
    </row>
    <row r="44" spans="2:14">
      <c r="B44" s="22" t="s">
        <v>36</v>
      </c>
      <c r="C44" s="9">
        <f>[2]AMP!$J$4</f>
        <v>1.9847334232126599</v>
      </c>
      <c r="D44" s="20">
        <f t="shared" si="0"/>
        <v>8.0732873155333847E-4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6.9020363580033493E-4</v>
      </c>
    </row>
    <row r="46" spans="2:14">
      <c r="B46" s="22" t="s">
        <v>40</v>
      </c>
      <c r="C46" s="9">
        <f>[2]SHPING!$J$4</f>
        <v>1.3322042971192296</v>
      </c>
      <c r="D46" s="20">
        <f t="shared" si="0"/>
        <v>5.4189988075186162E-4</v>
      </c>
    </row>
    <row r="47" spans="2:14">
      <c r="B47" s="22" t="s">
        <v>23</v>
      </c>
      <c r="C47" s="9">
        <f>[2]LUNA!J4</f>
        <v>1.0973544705340732</v>
      </c>
      <c r="D47" s="20">
        <f t="shared" si="0"/>
        <v>4.4637016860764263E-4</v>
      </c>
    </row>
    <row r="48" spans="2:14">
      <c r="B48" s="7" t="s">
        <v>28</v>
      </c>
      <c r="C48" s="1">
        <f>[2]ATLAS!O46</f>
        <v>0.93580000158217125</v>
      </c>
      <c r="D48" s="20">
        <f t="shared" si="0"/>
        <v>3.8065476170700657E-4</v>
      </c>
    </row>
    <row r="49" spans="2:4">
      <c r="B49" s="7" t="s">
        <v>25</v>
      </c>
      <c r="C49" s="1">
        <f>[2]POLIS!J4</f>
        <v>0.78216760974942301</v>
      </c>
      <c r="D49" s="20">
        <f t="shared" si="0"/>
        <v>3.1816181299499789E-4</v>
      </c>
    </row>
    <row r="50" spans="2:4">
      <c r="B50" s="22" t="s">
        <v>43</v>
      </c>
      <c r="C50" s="9">
        <f>[2]TRX!$J$4</f>
        <v>0.67416660746490786</v>
      </c>
      <c r="D50" s="20">
        <f t="shared" si="0"/>
        <v>2.742303151116651E-4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2023-08-18T06:54:22Z</dcterms:modified>
</cp:coreProperties>
</file>