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9"/>
  <c r="C29"/>
  <c r="Q2" l="1"/>
  <c r="C46" l="1"/>
  <c r="C44" l="1"/>
  <c r="C43" l="1"/>
  <c r="C45"/>
  <c r="C25"/>
  <c r="C18"/>
  <c r="C47" l="1"/>
  <c r="C17" l="1"/>
  <c r="C42" l="1"/>
  <c r="C48" l="1"/>
  <c r="C30"/>
  <c r="C36" l="1"/>
  <c r="C26"/>
  <c r="C24"/>
  <c r="C40" l="1"/>
  <c r="C33" l="1"/>
  <c r="C34" l="1"/>
  <c r="C35" l="1"/>
  <c r="C31" l="1"/>
  <c r="C38" l="1"/>
  <c r="C21" l="1"/>
  <c r="C22"/>
  <c r="C15"/>
  <c r="C19"/>
  <c r="C49" l="1"/>
  <c r="C20" l="1"/>
  <c r="C23" l="1"/>
  <c r="C27" l="1"/>
  <c r="C37"/>
  <c r="C32"/>
  <c r="C28"/>
  <c r="C13" l="1"/>
  <c r="C14"/>
  <c r="C12" l="1"/>
  <c r="C41" l="1"/>
  <c r="C7" l="1"/>
  <c r="N8" l="1"/>
  <c r="D29"/>
  <c r="D31"/>
  <c r="D30"/>
  <c r="D35"/>
  <c r="Q3"/>
  <c r="D45"/>
  <c r="D46"/>
  <c r="D36"/>
  <c r="D24"/>
  <c r="D16"/>
  <c r="D19"/>
  <c r="D49"/>
  <c r="D15"/>
  <c r="D14"/>
  <c r="D39"/>
  <c r="D7"/>
  <c r="E7" s="1"/>
  <c r="N9"/>
  <c r="D27"/>
  <c r="D22"/>
  <c r="D43"/>
  <c r="D12"/>
  <c r="D28"/>
  <c r="D44"/>
  <c r="D42"/>
  <c r="D13"/>
  <c r="D18"/>
  <c r="D20"/>
  <c r="D26"/>
  <c r="D34"/>
  <c r="D48"/>
  <c r="D38"/>
  <c r="D32"/>
  <c r="D40"/>
  <c r="D23"/>
  <c r="D25"/>
  <c r="D33"/>
  <c r="M9"/>
  <c r="D17"/>
  <c r="D47"/>
  <c r="D21"/>
  <c r="D50"/>
  <c r="D37"/>
  <c r="M8"/>
  <c r="D41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N26" l="1"/>
  <c r="M26"/>
  <c r="N27" l="1"/>
  <c r="M27"/>
  <c r="N28" l="1"/>
  <c r="M28"/>
  <c r="M29" l="1"/>
  <c r="N29"/>
  <c r="N30" l="1"/>
  <c r="M30"/>
  <c r="M31" l="1"/>
  <c r="N31"/>
  <c r="M32" l="1"/>
  <c r="N32"/>
  <c r="M33" l="1"/>
  <c r="N33"/>
  <c r="M34" l="1"/>
  <c r="N34"/>
  <c r="M35" l="1"/>
  <c r="N35"/>
  <c r="N36" l="1"/>
  <c r="M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<sst xmlns="http://schemas.openxmlformats.org/spreadsheetml/2006/main" count="100" uniqueCount="62">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</sst>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1039.4446924868178</c:v>
                </c:pt>
                <c:pt idx="1">
                  <c:v>1011.5852282165368</c:v>
                </c:pt>
                <c:pt idx="2">
                  <c:v>216.99235671718438</c:v>
                </c:pt>
                <c:pt idx="3">
                  <c:v>842.23388819662466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1011.5852282165368</v>
          </cell>
        </row>
      </sheetData>
      <sheetData sheetId="1">
        <row r="4">
          <cell r="J4">
            <v>1039.4446924868178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1.558826836793477</v>
          </cell>
        </row>
      </sheetData>
      <sheetData sheetId="4">
        <row r="46">
          <cell r="M46">
            <v>82.26</v>
          </cell>
          <cell r="O46">
            <v>3.5549944020580764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39.835603098874621</v>
          </cell>
        </row>
      </sheetData>
      <sheetData sheetId="8">
        <row r="4">
          <cell r="J4">
            <v>7.918882809101035</v>
          </cell>
        </row>
      </sheetData>
      <sheetData sheetId="9">
        <row r="4">
          <cell r="J4">
            <v>18.180645411809941</v>
          </cell>
        </row>
      </sheetData>
      <sheetData sheetId="10">
        <row r="4">
          <cell r="J4">
            <v>10.475597960320792</v>
          </cell>
        </row>
      </sheetData>
      <sheetData sheetId="11">
        <row r="4">
          <cell r="J4">
            <v>41.249833850891683</v>
          </cell>
        </row>
      </sheetData>
      <sheetData sheetId="12">
        <row r="4">
          <cell r="J4">
            <v>1.6860159247227295</v>
          </cell>
        </row>
      </sheetData>
      <sheetData sheetId="13">
        <row r="4">
          <cell r="J4">
            <v>170.51460325195674</v>
          </cell>
        </row>
      </sheetData>
      <sheetData sheetId="14">
        <row r="4">
          <cell r="J4">
            <v>4.4442526399786155</v>
          </cell>
        </row>
      </sheetData>
      <sheetData sheetId="15">
        <row r="4">
          <cell r="J4">
            <v>33.310949776582262</v>
          </cell>
        </row>
      </sheetData>
      <sheetData sheetId="16">
        <row r="4">
          <cell r="J4">
            <v>5.5005466077719882</v>
          </cell>
        </row>
      </sheetData>
      <sheetData sheetId="17">
        <row r="4">
          <cell r="J4">
            <v>9.3192887002230123</v>
          </cell>
        </row>
      </sheetData>
      <sheetData sheetId="18">
        <row r="4">
          <cell r="J4">
            <v>10.815954204008326</v>
          </cell>
        </row>
      </sheetData>
      <sheetData sheetId="19">
        <row r="4">
          <cell r="J4">
            <v>9.8704303932289026</v>
          </cell>
        </row>
      </sheetData>
      <sheetData sheetId="20">
        <row r="4">
          <cell r="J4">
            <v>11.859488082091927</v>
          </cell>
        </row>
      </sheetData>
      <sheetData sheetId="21">
        <row r="4">
          <cell r="J4">
            <v>1.2056469502361231</v>
          </cell>
        </row>
      </sheetData>
      <sheetData sheetId="22">
        <row r="4">
          <cell r="J4">
            <v>22.485920736287397</v>
          </cell>
        </row>
      </sheetData>
      <sheetData sheetId="23">
        <row r="4">
          <cell r="J4">
            <v>38.515258306087574</v>
          </cell>
        </row>
      </sheetData>
      <sheetData sheetId="24">
        <row r="4">
          <cell r="J4">
            <v>32.75184973702433</v>
          </cell>
        </row>
      </sheetData>
      <sheetData sheetId="25">
        <row r="4">
          <cell r="J4">
            <v>37.557310647283785</v>
          </cell>
        </row>
      </sheetData>
      <sheetData sheetId="26">
        <row r="4">
          <cell r="J4">
            <v>3.6066723314810307</v>
          </cell>
        </row>
      </sheetData>
      <sheetData sheetId="27">
        <row r="4">
          <cell r="J4">
            <v>216.99235671718438</v>
          </cell>
        </row>
      </sheetData>
      <sheetData sheetId="28">
        <row r="4">
          <cell r="J4">
            <v>0.91730990361297371</v>
          </cell>
        </row>
      </sheetData>
      <sheetData sheetId="29">
        <row r="4">
          <cell r="J4">
            <v>9.713246432977872</v>
          </cell>
        </row>
      </sheetData>
      <sheetData sheetId="30">
        <row r="4">
          <cell r="J4">
            <v>21.868864722692486</v>
          </cell>
        </row>
      </sheetData>
      <sheetData sheetId="31">
        <row r="4">
          <cell r="J4">
            <v>5.8229468007433995</v>
          </cell>
        </row>
      </sheetData>
      <sheetData sheetId="32">
        <row r="4">
          <cell r="J4">
            <v>2.1382275997066769</v>
          </cell>
        </row>
      </sheetData>
      <sheetData sheetId="33">
        <row r="4">
          <cell r="J4">
            <v>2.2895260159701203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7" sqref="B37:D3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108.22</f>
        <v>108.22</v>
      </c>
      <c r="P2" t="s">
        <v>8</v>
      </c>
      <c r="Q2" s="10">
        <f>N2+K2+H2</f>
        <v>125.38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4.0012197920904789E-2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3133.5444318217246</v>
      </c>
      <c r="D7" s="20">
        <f>(C7*[1]Feuil1!$K$2-C4)/C4</f>
        <v>0.14335422331907366</v>
      </c>
      <c r="E7" s="31">
        <f>C7-C7/(1+D7)</f>
        <v>392.88509116238447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1039.4446924868178</v>
      </c>
    </row>
    <row r="9" spans="2:20">
      <c r="M9" s="17" t="str">
        <f>IF(C13&gt;C7*[2]Params!F8,B13,"Others")</f>
        <v>ETH</v>
      </c>
      <c r="N9" s="18">
        <f>IF(C13&gt;C7*0.1,C13,C7)</f>
        <v>1011.5852282165368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216.99235671718438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842.23388819662466</v>
      </c>
    </row>
    <row r="12" spans="2:20">
      <c r="B12" s="7" t="s">
        <v>4</v>
      </c>
      <c r="C12" s="1">
        <f>[2]BTC!J4</f>
        <v>1039.4446924868178</v>
      </c>
      <c r="D12" s="20">
        <f>C12/$C$7</f>
        <v>0.33171531953753847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1011.5852282165368</v>
      </c>
      <c r="D13" s="20">
        <f t="shared" ref="D13:D50" si="0">C13/$C$7</f>
        <v>0.32282460013769115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216.99235671718438</v>
      </c>
      <c r="D14" s="20">
        <f t="shared" si="0"/>
        <v>6.9248214422488089E-2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170.51460325195674</v>
      </c>
      <c r="D15" s="20">
        <f t="shared" si="0"/>
        <v>5.4415888129860021E-2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108.22</v>
      </c>
      <c r="D16" s="20">
        <f t="shared" si="0"/>
        <v>3.4535971119798343E-2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2.6251422882227059E-2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2.2067662196766362E-2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41.249833850891683</v>
      </c>
      <c r="D19" s="20">
        <f>C19/$C$7</f>
        <v>1.3163953710690034E-2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39.835603098874621</v>
      </c>
      <c r="D20" s="20">
        <f t="shared" si="0"/>
        <v>1.2712633876940339E-2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37.557310647283785</v>
      </c>
      <c r="D21" s="20">
        <f t="shared" si="0"/>
        <v>1.1985568248492772E-2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38.515258306087574</v>
      </c>
      <c r="D22" s="20">
        <f t="shared" si="0"/>
        <v>1.2291275628632543E-2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33.310949776582262</v>
      </c>
      <c r="D23" s="20">
        <f t="shared" si="0"/>
        <v>1.0630437991656793E-2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32.75184973702433</v>
      </c>
      <c r="D24" s="20">
        <f t="shared" si="0"/>
        <v>1.0452013829586465E-2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7.2335552151367201E-3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22.485920736287397</v>
      </c>
      <c r="D26" s="20">
        <f t="shared" si="0"/>
        <v>7.1758742298142332E-3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21.868864722692486</v>
      </c>
      <c r="D27" s="20">
        <f t="shared" si="0"/>
        <v>6.9789547263508092E-3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18.180645411809941</v>
      </c>
      <c r="D28" s="20">
        <f t="shared" si="0"/>
        <v>5.8019427544036446E-3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5.4155925882736827E-3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11.859488082091927</v>
      </c>
      <c r="D30" s="20">
        <f t="shared" si="0"/>
        <v>3.7846880234588751E-3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10.815954204008326</v>
      </c>
      <c r="D31" s="20">
        <f t="shared" si="0"/>
        <v>3.4516677326066631E-3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10.475597960320792</v>
      </c>
      <c r="D32" s="20">
        <f t="shared" si="0"/>
        <v>3.3430507172450318E-3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9.8704303932289026</v>
      </c>
      <c r="D33" s="20">
        <f t="shared" si="0"/>
        <v>3.1499251432316874E-3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9.713246432977872</v>
      </c>
      <c r="D34" s="20">
        <f t="shared" si="0"/>
        <v>3.0997634290224367E-3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9.3192887002230123</v>
      </c>
      <c r="D35" s="20">
        <f t="shared" si="0"/>
        <v>2.9740407078910091E-3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7.918882809101035</v>
      </c>
      <c r="D36" s="20">
        <f t="shared" si="0"/>
        <v>2.527132766551293E-3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5.5005466077719882</v>
      </c>
      <c r="D37" s="20">
        <f t="shared" si="0"/>
        <v>1.7553753353272792E-3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5.8229468007433995</v>
      </c>
      <c r="D38" s="20">
        <f t="shared" si="0"/>
        <v>1.858262082263872E-3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1.7232881541943365E-3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4.4442526399786155</v>
      </c>
      <c r="D40" s="20">
        <f t="shared" si="0"/>
        <v>1.4182829497633434E-3</v>
      </c>
    </row>
    <row r="41" spans="2:14">
      <c r="B41" s="22" t="s">
        <v>56</v>
      </c>
      <c r="C41" s="9">
        <f>[2]SHIB!$J$4</f>
        <v>3.6066723314810307</v>
      </c>
      <c r="D41" s="20">
        <f t="shared" si="0"/>
        <v>1.15098809350032E-3</v>
      </c>
    </row>
    <row r="42" spans="2:14">
      <c r="B42" s="7" t="s">
        <v>28</v>
      </c>
      <c r="C42" s="1">
        <f>[2]ATLAS!O46</f>
        <v>3.5549944020580764</v>
      </c>
      <c r="D42" s="20">
        <f t="shared" si="0"/>
        <v>1.134496248387752E-3</v>
      </c>
    </row>
    <row r="43" spans="2:14">
      <c r="B43" s="22" t="s">
        <v>40</v>
      </c>
      <c r="C43" s="9">
        <f>[2]SHPING!$J$4</f>
        <v>2.2895260159701203</v>
      </c>
      <c r="D43" s="20">
        <f t="shared" si="0"/>
        <v>7.3065056704464096E-4</v>
      </c>
    </row>
    <row r="44" spans="2:14">
      <c r="B44" s="22" t="s">
        <v>50</v>
      </c>
      <c r="C44" s="9">
        <f>[2]KAVA!$J$4</f>
        <v>2.1382275997066769</v>
      </c>
      <c r="D44" s="20">
        <f t="shared" si="0"/>
        <v>6.8236709139738989E-4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5.4149339092458566E-4</v>
      </c>
    </row>
    <row r="46" spans="2:14">
      <c r="B46" s="22" t="s">
        <v>36</v>
      </c>
      <c r="C46" s="9">
        <f>[2]AMP!$J$4</f>
        <v>1.6860159247227295</v>
      </c>
      <c r="D46" s="20">
        <f t="shared" si="0"/>
        <v>5.3805393904772026E-4</v>
      </c>
    </row>
    <row r="47" spans="2:14">
      <c r="B47" s="7" t="s">
        <v>25</v>
      </c>
      <c r="C47" s="1">
        <f>[2]POLIS!J4</f>
        <v>1.558826836793477</v>
      </c>
      <c r="D47" s="20">
        <f t="shared" si="0"/>
        <v>4.9746441153452345E-4</v>
      </c>
    </row>
    <row r="48" spans="2:14">
      <c r="B48" s="22" t="s">
        <v>23</v>
      </c>
      <c r="C48" s="9">
        <f>[2]LUNA!J4</f>
        <v>1.2056469502361231</v>
      </c>
      <c r="D48" s="20">
        <f t="shared" si="0"/>
        <v>3.8475501990415544E-4</v>
      </c>
    </row>
    <row r="49" spans="2:4">
      <c r="B49" s="22" t="s">
        <v>43</v>
      </c>
      <c r="C49" s="9">
        <f>[2]TRX!$J$4</f>
        <v>0.91730990361297371</v>
      </c>
      <c r="D49" s="20">
        <f t="shared" si="0"/>
        <v>2.927387575224789E-4</v>
      </c>
    </row>
    <row r="50" spans="2:4">
      <c r="B50" s="7" t="s">
        <v>5</v>
      </c>
      <c r="C50" s="1">
        <f>H$2</f>
        <v>0.19</v>
      </c>
      <c r="D50" s="20">
        <f t="shared" si="0"/>
        <v>6.0634212832763684E-5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2023-11-06T13:31:00Z</dcterms:modified>
</cp:coreProperties>
</file>