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28" l="1"/>
  <c r="C25"/>
  <c r="C23" l="1"/>
  <c r="C34" l="1"/>
  <c r="C27" l="1"/>
  <c r="C29" l="1"/>
  <c r="C33" l="1"/>
  <c r="C15" l="1"/>
  <c r="C17" l="1"/>
  <c r="C49" l="1"/>
  <c r="C31" l="1"/>
  <c r="C24" l="1"/>
  <c r="C45" l="1"/>
  <c r="C26"/>
  <c r="C43" l="1"/>
  <c r="C7" l="1"/>
  <c r="D55" l="1"/>
  <c r="D21"/>
  <c r="D49"/>
  <c r="D51"/>
  <c r="D39"/>
  <c r="D31"/>
  <c r="N9"/>
  <c r="D37"/>
  <c r="D46"/>
  <c r="D29"/>
  <c r="D16"/>
  <c r="D24"/>
  <c r="N8"/>
  <c r="D28"/>
  <c r="D44"/>
  <c r="D33"/>
  <c r="D54"/>
  <c r="Q3"/>
  <c r="D14"/>
  <c r="D13"/>
  <c r="D19"/>
  <c r="D53"/>
  <c r="D17"/>
  <c r="D15"/>
  <c r="D26"/>
  <c r="D41"/>
  <c r="D7"/>
  <c r="E7" s="1"/>
  <c r="D20"/>
  <c r="D12"/>
  <c r="D50"/>
  <c r="D52"/>
  <c r="D35"/>
  <c r="D32"/>
  <c r="M8"/>
  <c r="D18"/>
  <c r="D27"/>
  <c r="D40"/>
  <c r="M9"/>
  <c r="D47"/>
  <c r="D45"/>
  <c r="D30"/>
  <c r="D48"/>
  <c r="D42"/>
  <c r="D38"/>
  <c r="D23"/>
  <c r="D22"/>
  <c r="D34"/>
  <c r="D25"/>
  <c r="D36"/>
  <c r="D43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<sst xmlns="http://schemas.openxmlformats.org/spreadsheetml/2006/main" count="107" uniqueCount="67">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</sst>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1292.3493617042404</c:v>
                </c:pt>
                <c:pt idx="1">
                  <c:v>1289.8125581163001</c:v>
                </c:pt>
                <c:pt idx="2">
                  <c:v>553.11</c:v>
                </c:pt>
                <c:pt idx="3">
                  <c:v>273.23734747329286</c:v>
                </c:pt>
                <c:pt idx="4">
                  <c:v>229.59379546606931</c:v>
                </c:pt>
                <c:pt idx="5">
                  <c:v>822.81118296057821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1292.3493617042404</v>
          </cell>
        </row>
      </sheetData>
      <sheetData sheetId="1">
        <row r="4">
          <cell r="J4">
            <v>1289.8125581163001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2.5927186922869532</v>
          </cell>
        </row>
      </sheetData>
      <sheetData sheetId="4">
        <row r="47">
          <cell r="M47">
            <v>111.75</v>
          </cell>
          <cell r="O47">
            <v>2.2212868813442626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2.672219206627215</v>
          </cell>
        </row>
      </sheetData>
      <sheetData sheetId="8">
        <row r="4">
          <cell r="J4">
            <v>41.903041552208038</v>
          </cell>
        </row>
      </sheetData>
      <sheetData sheetId="9">
        <row r="4">
          <cell r="J4">
            <v>10.433775750195046</v>
          </cell>
        </row>
      </sheetData>
      <sheetData sheetId="10">
        <row r="4">
          <cell r="J4">
            <v>21.217144132497729</v>
          </cell>
        </row>
      </sheetData>
      <sheetData sheetId="11">
        <row r="4">
          <cell r="J4">
            <v>12.56366336531255</v>
          </cell>
        </row>
      </sheetData>
      <sheetData sheetId="12">
        <row r="4">
          <cell r="J4">
            <v>53.749165794640568</v>
          </cell>
        </row>
      </sheetData>
      <sheetData sheetId="13">
        <row r="4">
          <cell r="J4">
            <v>3.2738081097774101</v>
          </cell>
        </row>
      </sheetData>
      <sheetData sheetId="14">
        <row r="4">
          <cell r="J4">
            <v>229.59379546606931</v>
          </cell>
        </row>
      </sheetData>
      <sheetData sheetId="15">
        <row r="4">
          <cell r="J4">
            <v>5.1554792973482177</v>
          </cell>
        </row>
      </sheetData>
      <sheetData sheetId="16">
        <row r="4">
          <cell r="J4">
            <v>48.091270752439087</v>
          </cell>
        </row>
      </sheetData>
      <sheetData sheetId="17">
        <row r="4">
          <cell r="J4">
            <v>6.1756016979055142</v>
          </cell>
        </row>
      </sheetData>
      <sheetData sheetId="18">
        <row r="4">
          <cell r="J4">
            <v>5.1911954640247373</v>
          </cell>
        </row>
      </sheetData>
      <sheetData sheetId="19">
        <row r="4">
          <cell r="J4">
            <v>13.933754453085426</v>
          </cell>
        </row>
      </sheetData>
      <sheetData sheetId="20">
        <row r="4">
          <cell r="J4">
            <v>2.4501642166460265</v>
          </cell>
        </row>
      </sheetData>
      <sheetData sheetId="21">
        <row r="4">
          <cell r="J4">
            <v>15.406873051061048</v>
          </cell>
        </row>
      </sheetData>
      <sheetData sheetId="22">
        <row r="4">
          <cell r="J4">
            <v>8.5734669866495814</v>
          </cell>
        </row>
      </sheetData>
      <sheetData sheetId="23">
        <row r="4">
          <cell r="J4">
            <v>10.874270497357562</v>
          </cell>
        </row>
      </sheetData>
      <sheetData sheetId="24">
        <row r="4">
          <cell r="J4">
            <v>5.3885370172490497</v>
          </cell>
        </row>
      </sheetData>
      <sheetData sheetId="25">
        <row r="4">
          <cell r="J4">
            <v>16.006796723221921</v>
          </cell>
        </row>
      </sheetData>
      <sheetData sheetId="26">
        <row r="4">
          <cell r="J4">
            <v>50.86278096361179</v>
          </cell>
        </row>
      </sheetData>
      <sheetData sheetId="27">
        <row r="4">
          <cell r="J4">
            <v>1.7341616583748141</v>
          </cell>
        </row>
      </sheetData>
      <sheetData sheetId="28">
        <row r="4">
          <cell r="J4">
            <v>28.783462194044883</v>
          </cell>
        </row>
      </sheetData>
      <sheetData sheetId="29">
        <row r="4">
          <cell r="J4">
            <v>38.925416957232066</v>
          </cell>
        </row>
      </sheetData>
      <sheetData sheetId="30">
        <row r="4">
          <cell r="J4">
            <v>2.978170963567647</v>
          </cell>
        </row>
      </sheetData>
      <sheetData sheetId="31">
        <row r="4">
          <cell r="J4">
            <v>4.3792623174764929</v>
          </cell>
        </row>
      </sheetData>
      <sheetData sheetId="32">
        <row r="4">
          <cell r="J4">
            <v>2.7192603810984561</v>
          </cell>
        </row>
      </sheetData>
      <sheetData sheetId="33">
        <row r="4">
          <cell r="J4">
            <v>273.23734747329286</v>
          </cell>
        </row>
      </sheetData>
      <sheetData sheetId="34">
        <row r="4">
          <cell r="J4">
            <v>1.0026337620211574</v>
          </cell>
        </row>
      </sheetData>
      <sheetData sheetId="35">
        <row r="4">
          <cell r="J4">
            <v>11.591931856038535</v>
          </cell>
        </row>
      </sheetData>
      <sheetData sheetId="36">
        <row r="4">
          <cell r="J4">
            <v>18.156704801564057</v>
          </cell>
        </row>
      </sheetData>
      <sheetData sheetId="37">
        <row r="4">
          <cell r="J4">
            <v>22.71716505891748</v>
          </cell>
        </row>
      </sheetData>
      <sheetData sheetId="38">
        <row r="4">
          <cell r="J4">
            <v>17.509204804753047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553.11</f>
        <v>553.11</v>
      </c>
      <c r="P2" t="s">
        <v>8</v>
      </c>
      <c r="Q2" s="10">
        <f>N2+K2+H2</f>
        <v>610.19000000000005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0.1367858619083247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4460.9142457204798</v>
      </c>
      <c r="D7" s="20">
        <f>(C7*[1]Feuil1!$K$2-C4)/C4</f>
        <v>0.56493136607773198</v>
      </c>
      <c r="E7" s="31">
        <f>C7-C7/(1+D7)</f>
        <v>1610.3647951710295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1292.3493617042404</v>
      </c>
    </row>
    <row r="9" spans="2:20">
      <c r="M9" s="17" t="str">
        <f>IF(C13&gt;C7*Params!F8,B13,"Others")</f>
        <v>BTC</v>
      </c>
      <c r="N9" s="18">
        <f>IF(C13&gt;C7*0.1,C13,C7)</f>
        <v>1289.8125581163001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553.11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273.23734747329286</v>
      </c>
    </row>
    <row r="12" spans="2:20">
      <c r="B12" s="7" t="s">
        <v>19</v>
      </c>
      <c r="C12" s="1">
        <f>[2]ETH!J4</f>
        <v>1292.3493617042404</v>
      </c>
      <c r="D12" s="20">
        <f>C12/$C$7</f>
        <v>0.28970504486698867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229.59379546606931</v>
      </c>
    </row>
    <row r="13" spans="2:20">
      <c r="B13" s="7" t="s">
        <v>4</v>
      </c>
      <c r="C13" s="1">
        <f>[2]BTC!J4</f>
        <v>1289.8125581163001</v>
      </c>
      <c r="D13" s="20">
        <f t="shared" ref="D13:D55" si="0">C13/$C$7</f>
        <v>0.28913637139599019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822.81118296057821</v>
      </c>
      <c r="Q13" s="23"/>
    </row>
    <row r="14" spans="2:20">
      <c r="B14" s="7" t="s">
        <v>59</v>
      </c>
      <c r="C14" s="1">
        <f>$N$2</f>
        <v>553.11</v>
      </c>
      <c r="D14" s="20">
        <f t="shared" si="0"/>
        <v>0.12399027856915629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273.23734747329286</v>
      </c>
      <c r="D15" s="20">
        <f t="shared" si="0"/>
        <v>6.1251423457740657E-2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229.59379546606931</v>
      </c>
      <c r="D16" s="20">
        <f t="shared" si="0"/>
        <v>5.1467879187842971E-2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2.5050918678207256E-2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2.0175236519361549E-2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1.4021789380956275E-2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50.86278096361179</v>
      </c>
      <c r="D20" s="20">
        <f t="shared" si="0"/>
        <v>1.14018737330372E-2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53.749165794640568</v>
      </c>
      <c r="D21" s="20">
        <f t="shared" si="0"/>
        <v>1.204891258472501E-2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1.1365383239240339E-2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41.903041552208038</v>
      </c>
      <c r="D23" s="20">
        <f t="shared" si="0"/>
        <v>9.3933752688492439E-3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28.783462194044883</v>
      </c>
      <c r="D24" s="20">
        <f t="shared" si="0"/>
        <v>6.4523684178995197E-3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38.925416957232066</v>
      </c>
      <c r="D25" s="20">
        <f t="shared" si="0"/>
        <v>8.7258832636324859E-3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48.091270752439087</v>
      </c>
      <c r="D26" s="20">
        <f t="shared" si="0"/>
        <v>1.0780586243856811E-2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21.217144132497729</v>
      </c>
      <c r="D27" s="20">
        <f t="shared" si="0"/>
        <v>4.7562322348725086E-3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18.156704801564057</v>
      </c>
      <c r="D28" s="20">
        <f t="shared" si="0"/>
        <v>4.070175708708693E-3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16.006796723221921</v>
      </c>
      <c r="D29" s="20">
        <f t="shared" si="0"/>
        <v>3.5882323312038185E-3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1.4302000999280742E-3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13.933754453085426</v>
      </c>
      <c r="D31" s="20">
        <f t="shared" si="0"/>
        <v>3.1235199077078407E-3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12.56366336531255</v>
      </c>
      <c r="D32" s="20">
        <f t="shared" si="0"/>
        <v>2.8163875549424284E-3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15.406873051061048</v>
      </c>
      <c r="D33" s="20">
        <f t="shared" si="0"/>
        <v>3.4537478647659347E-3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11.591931856038535</v>
      </c>
      <c r="D34" s="20">
        <f t="shared" si="0"/>
        <v>2.5985551879099903E-3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10.874270497357562</v>
      </c>
      <c r="D35" s="20">
        <f t="shared" si="0"/>
        <v>2.4376775473300464E-3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10.433775750195046</v>
      </c>
      <c r="D36" s="20">
        <f t="shared" si="0"/>
        <v>2.3389321505573784E-3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22.71716505891748</v>
      </c>
      <c r="D37" s="20">
        <f t="shared" si="0"/>
        <v>5.0924908679226234E-3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17.509204804753047</v>
      </c>
      <c r="D38" s="20">
        <f t="shared" si="0"/>
        <v>3.9250260911314928E-3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2.3537775939255138E-3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8.5734669866495814</v>
      </c>
      <c r="D40" s="20">
        <f t="shared" si="0"/>
        <v>1.9219080471843694E-3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5.1554792973482177</v>
      </c>
      <c r="D41" s="20">
        <f t="shared" si="0"/>
        <v>1.1557001577185797E-3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5.1911954640247373</v>
      </c>
      <c r="D42" s="20">
        <f t="shared" si="0"/>
        <v>1.1637066256103988E-3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6.1756016979055142</v>
      </c>
      <c r="D43" s="20">
        <f t="shared" si="0"/>
        <v>1.3843802767179391E-3</v>
      </c>
    </row>
    <row r="44" spans="2:14">
      <c r="B44" s="22" t="s">
        <v>56</v>
      </c>
      <c r="C44" s="9">
        <f>[2]SHIB!$J$4</f>
        <v>4.3792623174764929</v>
      </c>
      <c r="D44" s="20">
        <f t="shared" si="0"/>
        <v>9.8169614483795131E-4</v>
      </c>
    </row>
    <row r="45" spans="2:14">
      <c r="B45" s="22" t="s">
        <v>23</v>
      </c>
      <c r="C45" s="9">
        <f>[2]LUNA!J4</f>
        <v>5.3885370172490497</v>
      </c>
      <c r="D45" s="20">
        <f t="shared" si="0"/>
        <v>1.2079445424037175E-3</v>
      </c>
    </row>
    <row r="46" spans="2:14">
      <c r="B46" s="22" t="s">
        <v>36</v>
      </c>
      <c r="C46" s="9">
        <f>[2]AMP!$J$4</f>
        <v>3.2738081097774101</v>
      </c>
      <c r="D46" s="20">
        <f t="shared" si="0"/>
        <v>7.3388725481959112E-4</v>
      </c>
    </row>
    <row r="47" spans="2:14">
      <c r="B47" s="22" t="s">
        <v>64</v>
      </c>
      <c r="C47" s="10">
        <f>[2]ACE!$J$4</f>
        <v>2.672219206627215</v>
      </c>
      <c r="D47" s="20">
        <f t="shared" si="0"/>
        <v>5.9902949472538593E-4</v>
      </c>
    </row>
    <row r="48" spans="2:14">
      <c r="B48" s="22" t="s">
        <v>40</v>
      </c>
      <c r="C48" s="9">
        <f>[2]SHPING!$J$4</f>
        <v>2.7192603810984561</v>
      </c>
      <c r="D48" s="20">
        <f t="shared" si="0"/>
        <v>6.0957468162656193E-4</v>
      </c>
    </row>
    <row r="49" spans="2:4">
      <c r="B49" s="22" t="s">
        <v>62</v>
      </c>
      <c r="C49" s="10">
        <f>[2]SEI!$J$4</f>
        <v>2.978170963567647</v>
      </c>
      <c r="D49" s="20">
        <f t="shared" si="0"/>
        <v>6.6761448427857955E-4</v>
      </c>
    </row>
    <row r="50" spans="2:4">
      <c r="B50" s="22" t="s">
        <v>50</v>
      </c>
      <c r="C50" s="9">
        <f>[2]KAVA!$J$4</f>
        <v>2.4501642166460265</v>
      </c>
      <c r="D50" s="20">
        <f t="shared" si="0"/>
        <v>5.4925158424566438E-4</v>
      </c>
    </row>
    <row r="51" spans="2:4">
      <c r="B51" s="7" t="s">
        <v>25</v>
      </c>
      <c r="C51" s="1">
        <f>[2]POLIS!J4</f>
        <v>2.5927186922869532</v>
      </c>
      <c r="D51" s="20">
        <f t="shared" si="0"/>
        <v>5.812079205006562E-4</v>
      </c>
    </row>
    <row r="52" spans="2:4">
      <c r="B52" s="7" t="s">
        <v>28</v>
      </c>
      <c r="C52" s="1">
        <f>[2]ATLAS!O47</f>
        <v>2.2212868813442626</v>
      </c>
      <c r="D52" s="20">
        <f t="shared" si="0"/>
        <v>4.9794431342750547E-4</v>
      </c>
    </row>
    <row r="53" spans="2:4">
      <c r="B53" s="22" t="s">
        <v>63</v>
      </c>
      <c r="C53" s="10">
        <f>[2]MEME!$J$4</f>
        <v>1.7341616583748141</v>
      </c>
      <c r="D53" s="20">
        <f t="shared" si="0"/>
        <v>3.8874579578355707E-4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3.8036902449487724E-4</v>
      </c>
    </row>
    <row r="55" spans="2:4">
      <c r="B55" s="22" t="s">
        <v>43</v>
      </c>
      <c r="C55" s="9">
        <f>[2]TRX!$J$4</f>
        <v>1.0026337620211574</v>
      </c>
      <c r="D55" s="20">
        <f t="shared" si="0"/>
        <v>2.2475970323415677E-4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2024-01-04T18:51:42Z</dcterms:modified>
</cp:coreProperties>
</file>