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7" l="1"/>
  <c r="D22" l="1"/>
  <c r="D38"/>
  <c r="D30"/>
  <c r="M9"/>
  <c r="D46"/>
  <c r="D35"/>
  <c r="D12"/>
  <c r="D41"/>
  <c r="D53"/>
  <c r="D14"/>
  <c r="D33"/>
  <c r="N8"/>
  <c r="D18"/>
  <c r="N9"/>
  <c r="D24"/>
  <c r="D55"/>
  <c r="D34"/>
  <c r="D23"/>
  <c r="D51"/>
  <c r="D31"/>
  <c r="D29"/>
  <c r="D47"/>
  <c r="D48"/>
  <c r="D26"/>
  <c r="D17"/>
  <c r="D7"/>
  <c r="E7" s="1"/>
  <c r="D50"/>
  <c r="D13"/>
  <c r="D27"/>
  <c r="D28"/>
  <c r="D54"/>
  <c r="D32"/>
  <c r="D25"/>
  <c r="D21"/>
  <c r="D39"/>
  <c r="D43"/>
  <c r="D16"/>
  <c r="D45"/>
  <c r="D42"/>
  <c r="D37"/>
  <c r="D15"/>
  <c r="D20"/>
  <c r="D52"/>
  <c r="D19"/>
  <c r="D40"/>
  <c r="D44"/>
  <c r="Q3"/>
  <c r="M8"/>
  <c r="D36"/>
  <c r="D49"/>
  <c r="M10" l="1"/>
  <c r="N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<sst xmlns="http://schemas.openxmlformats.org/spreadsheetml/2006/main" count="107" uniqueCount="67">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</sst>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1309.2465854979357</c:v>
                </c:pt>
                <c:pt idx="1">
                  <c:v>1232.6493015943918</c:v>
                </c:pt>
                <c:pt idx="2">
                  <c:v>552.91</c:v>
                </c:pt>
                <c:pt idx="3">
                  <c:v>276.65880611202317</c:v>
                </c:pt>
                <c:pt idx="4">
                  <c:v>229.16436165375515</c:v>
                </c:pt>
                <c:pt idx="5">
                  <c:v>826.75878165626841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1309.2465854979357</v>
          </cell>
        </row>
      </sheetData>
      <sheetData sheetId="1">
        <row r="4">
          <cell r="J4">
            <v>1232.6493015943918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2.6101350119095228</v>
          </cell>
        </row>
      </sheetData>
      <sheetData sheetId="4">
        <row r="47">
          <cell r="M47">
            <v>111.75</v>
          </cell>
          <cell r="O47">
            <v>2.1016569725863228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3.3703368764472126</v>
          </cell>
        </row>
      </sheetData>
      <sheetData sheetId="8">
        <row r="4">
          <cell r="J4">
            <v>44.53527006261691</v>
          </cell>
        </row>
      </sheetData>
      <sheetData sheetId="9">
        <row r="4">
          <cell r="J4">
            <v>11.394081914396631</v>
          </cell>
        </row>
      </sheetData>
      <sheetData sheetId="10">
        <row r="4">
          <cell r="J4">
            <v>23.504519967396394</v>
          </cell>
        </row>
      </sheetData>
      <sheetData sheetId="11">
        <row r="4">
          <cell r="J4">
            <v>13.373535085541885</v>
          </cell>
        </row>
      </sheetData>
      <sheetData sheetId="12">
        <row r="4">
          <cell r="J4">
            <v>54.743270886099594</v>
          </cell>
        </row>
      </sheetData>
      <sheetData sheetId="13">
        <row r="4">
          <cell r="J4">
            <v>3.4973124186874531</v>
          </cell>
        </row>
      </sheetData>
      <sheetData sheetId="14">
        <row r="4">
          <cell r="J4">
            <v>229.16436165375515</v>
          </cell>
        </row>
      </sheetData>
      <sheetData sheetId="15">
        <row r="4">
          <cell r="J4">
            <v>5.5722476228182583</v>
          </cell>
        </row>
      </sheetData>
      <sheetData sheetId="16">
        <row r="4">
          <cell r="J4">
            <v>37.11881823241697</v>
          </cell>
        </row>
      </sheetData>
      <sheetData sheetId="17">
        <row r="4">
          <cell r="J4">
            <v>5.2032532794640005</v>
          </cell>
        </row>
      </sheetData>
      <sheetData sheetId="18">
        <row r="4">
          <cell r="J4">
            <v>4.8473086247141959</v>
          </cell>
        </row>
      </sheetData>
      <sheetData sheetId="19">
        <row r="4">
          <cell r="J4">
            <v>15.266177985294787</v>
          </cell>
        </row>
      </sheetData>
      <sheetData sheetId="20">
        <row r="4">
          <cell r="J4">
            <v>2.574522303895828</v>
          </cell>
        </row>
      </sheetData>
      <sheetData sheetId="21">
        <row r="4">
          <cell r="J4">
            <v>13.820726726753572</v>
          </cell>
        </row>
      </sheetData>
      <sheetData sheetId="22">
        <row r="4">
          <cell r="J4">
            <v>9.1000487861670862</v>
          </cell>
        </row>
      </sheetData>
      <sheetData sheetId="23">
        <row r="4">
          <cell r="J4">
            <v>12.10374257222283</v>
          </cell>
        </row>
      </sheetData>
      <sheetData sheetId="24">
        <row r="4">
          <cell r="J4">
            <v>3.6072980567585717</v>
          </cell>
        </row>
      </sheetData>
      <sheetData sheetId="25">
        <row r="4">
          <cell r="J4">
            <v>18.31183091226476</v>
          </cell>
        </row>
      </sheetData>
      <sheetData sheetId="26">
        <row r="4">
          <cell r="J4">
            <v>56.781731490466512</v>
          </cell>
        </row>
      </sheetData>
      <sheetData sheetId="27">
        <row r="4">
          <cell r="J4">
            <v>1.8226742759727381</v>
          </cell>
        </row>
      </sheetData>
      <sheetData sheetId="28">
        <row r="4">
          <cell r="J4">
            <v>45.138005761275096</v>
          </cell>
        </row>
      </sheetData>
      <sheetData sheetId="29">
        <row r="4">
          <cell r="J4">
            <v>35.980551086458853</v>
          </cell>
        </row>
      </sheetData>
      <sheetData sheetId="30">
        <row r="4">
          <cell r="J4">
            <v>2.0607303904413468</v>
          </cell>
        </row>
      </sheetData>
      <sheetData sheetId="31">
        <row r="4">
          <cell r="J4">
            <v>4.6378889646022037</v>
          </cell>
        </row>
      </sheetData>
      <sheetData sheetId="32">
        <row r="4">
          <cell r="J4">
            <v>2.8736060611589371</v>
          </cell>
        </row>
      </sheetData>
      <sheetData sheetId="33">
        <row r="4">
          <cell r="J4">
            <v>276.65880611202317</v>
          </cell>
        </row>
      </sheetData>
      <sheetData sheetId="34">
        <row r="4">
          <cell r="J4">
            <v>0.99614271821612554</v>
          </cell>
        </row>
      </sheetData>
      <sheetData sheetId="35">
        <row r="4">
          <cell r="J4">
            <v>13.474245213022572</v>
          </cell>
        </row>
      </sheetData>
      <sheetData sheetId="36">
        <row r="4">
          <cell r="J4">
            <v>19.358018194546986</v>
          </cell>
        </row>
      </sheetData>
      <sheetData sheetId="37">
        <row r="4">
          <cell r="J4">
            <v>12.320497460159615</v>
          </cell>
        </row>
      </sheetData>
      <sheetData sheetId="38">
        <row r="4">
          <cell r="J4">
            <v>11.081802141494702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C7" sqref="C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552.91</f>
        <v>552.91</v>
      </c>
      <c r="P2" t="s">
        <v>8</v>
      </c>
      <c r="Q2" s="10">
        <f>N2+K2+H2</f>
        <v>609.99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0.13777649994183416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4427.3878365143746</v>
      </c>
      <c r="D7" s="20">
        <f>(C7*[1]Feuil1!$K$2-C4)/C4</f>
        <v>0.55316998119818073</v>
      </c>
      <c r="E7" s="31">
        <f>C7-C7/(1+D7)</f>
        <v>1576.8383859649239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1309.2465854979357</v>
      </c>
    </row>
    <row r="9" spans="2:20">
      <c r="M9" s="17" t="str">
        <f>IF(C13&gt;C7*Params!F8,B13,"Others")</f>
        <v>BTC</v>
      </c>
      <c r="N9" s="18">
        <f>IF(C13&gt;C7*0.1,C13,C7)</f>
        <v>1232.6493015943918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552.91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276.65880611202317</v>
      </c>
    </row>
    <row r="12" spans="2:20">
      <c r="B12" s="7" t="s">
        <v>19</v>
      </c>
      <c r="C12" s="1">
        <f>[2]ETH!J4</f>
        <v>1309.2465854979357</v>
      </c>
      <c r="D12" s="20">
        <f>C12/$C$7</f>
        <v>0.29571535944966787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229.16436165375515</v>
      </c>
    </row>
    <row r="13" spans="2:20">
      <c r="B13" s="7" t="s">
        <v>4</v>
      </c>
      <c r="C13" s="1">
        <f>[2]BTC!J4</f>
        <v>1232.6493015943918</v>
      </c>
      <c r="D13" s="20">
        <f t="shared" ref="D13:D55" si="0">C13/$C$7</f>
        <v>0.27841457471339143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826.75878165626841</v>
      </c>
      <c r="Q13" s="23"/>
    </row>
    <row r="14" spans="2:20">
      <c r="B14" s="7" t="s">
        <v>59</v>
      </c>
      <c r="C14" s="1">
        <f>$N$2</f>
        <v>552.91</v>
      </c>
      <c r="D14" s="20">
        <f t="shared" si="0"/>
        <v>0.12488402200501569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276.65880611202317</v>
      </c>
      <c r="D15" s="20">
        <f t="shared" si="0"/>
        <v>6.248804404039586E-2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229.16436165375515</v>
      </c>
      <c r="D16" s="20">
        <f t="shared" si="0"/>
        <v>5.1760625026736604E-2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2.5240616843718696E-2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2.0328013565411029E-2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1.4127969427960666E-2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56.781731490466512</v>
      </c>
      <c r="D20" s="20">
        <f t="shared" si="0"/>
        <v>1.2825108977841443E-2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54.743270886099594</v>
      </c>
      <c r="D21" s="20">
        <f t="shared" si="0"/>
        <v>1.2364688368751148E-2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1.1451447641848215E-2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44.53527006261691</v>
      </c>
      <c r="D23" s="20">
        <f t="shared" si="0"/>
        <v>1.0059039710801337E-2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45.138005761275096</v>
      </c>
      <c r="D24" s="20">
        <f t="shared" si="0"/>
        <v>1.0195177704786682E-2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35.980551086458853</v>
      </c>
      <c r="D25" s="20">
        <f t="shared" si="0"/>
        <v>8.1268125619611119E-3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37.11881823241697</v>
      </c>
      <c r="D26" s="20">
        <f t="shared" si="0"/>
        <v>8.3839093395622049E-3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23.504519967396394</v>
      </c>
      <c r="D27" s="20">
        <f t="shared" si="0"/>
        <v>5.3088911193967595E-3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19.358018194546986</v>
      </c>
      <c r="D28" s="20">
        <f t="shared" si="0"/>
        <v>4.3723339606469404E-3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18.31183091226476</v>
      </c>
      <c r="D29" s="20">
        <f t="shared" si="0"/>
        <v>4.1360349688003457E-3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1.4410302949702486E-3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15.266177985294787</v>
      </c>
      <c r="D31" s="20">
        <f t="shared" si="0"/>
        <v>3.4481230353005741E-3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13.373535085541885</v>
      </c>
      <c r="D32" s="20">
        <f t="shared" si="0"/>
        <v>3.0206378070710646E-3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13.820726726753572</v>
      </c>
      <c r="D33" s="20">
        <f t="shared" si="0"/>
        <v>3.1216435598365043E-3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13.474245213022572</v>
      </c>
      <c r="D34" s="20">
        <f t="shared" si="0"/>
        <v>3.0433848830444163E-3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12.10374257222283</v>
      </c>
      <c r="D35" s="20">
        <f t="shared" si="0"/>
        <v>2.7338338133376518E-3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11.394081914396631</v>
      </c>
      <c r="D36" s="20">
        <f t="shared" si="0"/>
        <v>2.5735450191251021E-3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12.320497460159615</v>
      </c>
      <c r="D37" s="20">
        <f t="shared" si="0"/>
        <v>2.782791550030409E-3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11.081802141494702</v>
      </c>
      <c r="D38" s="20">
        <f t="shared" si="0"/>
        <v>2.5030113806833922E-3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2.3716015826312871E-3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9.1000487861670862</v>
      </c>
      <c r="D40" s="20">
        <f t="shared" si="0"/>
        <v>2.055399057456741E-3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5.5722476228182583</v>
      </c>
      <c r="D41" s="20">
        <f t="shared" si="0"/>
        <v>1.2585858362942103E-3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4.8473086247141959</v>
      </c>
      <c r="D42" s="20">
        <f t="shared" si="0"/>
        <v>1.0948461719880451E-3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5.2032532794640005</v>
      </c>
      <c r="D43" s="20">
        <f t="shared" si="0"/>
        <v>1.1752422583245958E-3</v>
      </c>
    </row>
    <row r="44" spans="2:14">
      <c r="B44" s="22" t="s">
        <v>56</v>
      </c>
      <c r="C44" s="9">
        <f>[2]SHIB!$J$4</f>
        <v>4.6378889646022037</v>
      </c>
      <c r="D44" s="20">
        <f t="shared" si="0"/>
        <v>1.0475452198589301E-3</v>
      </c>
    </row>
    <row r="45" spans="2:14">
      <c r="B45" s="22" t="s">
        <v>23</v>
      </c>
      <c r="C45" s="9">
        <f>[2]LUNA!J4</f>
        <v>3.6072980567585717</v>
      </c>
      <c r="D45" s="20">
        <f t="shared" si="0"/>
        <v>8.1476893146965662E-4</v>
      </c>
    </row>
    <row r="46" spans="2:14">
      <c r="B46" s="22" t="s">
        <v>36</v>
      </c>
      <c r="C46" s="9">
        <f>[2]AMP!$J$4</f>
        <v>3.4973124186874531</v>
      </c>
      <c r="D46" s="20">
        <f t="shared" si="0"/>
        <v>7.8992682543954456E-4</v>
      </c>
    </row>
    <row r="47" spans="2:14">
      <c r="B47" s="22" t="s">
        <v>64</v>
      </c>
      <c r="C47" s="10">
        <f>[2]ACE!$J$4</f>
        <v>3.3703368764472126</v>
      </c>
      <c r="D47" s="20">
        <f t="shared" si="0"/>
        <v>7.6124726382693312E-4</v>
      </c>
    </row>
    <row r="48" spans="2:14">
      <c r="B48" s="22" t="s">
        <v>40</v>
      </c>
      <c r="C48" s="9">
        <f>[2]SHPING!$J$4</f>
        <v>2.8736060611589371</v>
      </c>
      <c r="D48" s="20">
        <f t="shared" si="0"/>
        <v>6.4905225547651365E-4</v>
      </c>
    </row>
    <row r="49" spans="2:4">
      <c r="B49" s="22" t="s">
        <v>62</v>
      </c>
      <c r="C49" s="10">
        <f>[2]SEI!$J$4</f>
        <v>2.0607303904413468</v>
      </c>
      <c r="D49" s="20">
        <f t="shared" si="0"/>
        <v>4.6545061479496072E-4</v>
      </c>
    </row>
    <row r="50" spans="2:4">
      <c r="B50" s="22" t="s">
        <v>50</v>
      </c>
      <c r="C50" s="9">
        <f>[2]KAVA!$J$4</f>
        <v>2.574522303895828</v>
      </c>
      <c r="D50" s="20">
        <f t="shared" si="0"/>
        <v>5.8149915908941837E-4</v>
      </c>
    </row>
    <row r="51" spans="2:4">
      <c r="B51" s="7" t="s">
        <v>25</v>
      </c>
      <c r="C51" s="1">
        <f>[2]POLIS!J4</f>
        <v>2.6101350119095228</v>
      </c>
      <c r="D51" s="20">
        <f t="shared" si="0"/>
        <v>5.89542888107234E-4</v>
      </c>
    </row>
    <row r="52" spans="2:4">
      <c r="B52" s="7" t="s">
        <v>28</v>
      </c>
      <c r="C52" s="1">
        <f>[2]ATLAS!O47</f>
        <v>2.1016569725863228</v>
      </c>
      <c r="D52" s="20">
        <f t="shared" si="0"/>
        <v>4.7469457165083833E-4</v>
      </c>
    </row>
    <row r="53" spans="2:4">
      <c r="B53" s="22" t="s">
        <v>63</v>
      </c>
      <c r="C53" s="10">
        <f>[2]MEME!$J$4</f>
        <v>1.8226742759727381</v>
      </c>
      <c r="D53" s="20">
        <f t="shared" si="0"/>
        <v>4.1168163785888388E-4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3.8324937020558462E-4</v>
      </c>
    </row>
    <row r="55" spans="2:4">
      <c r="B55" s="22" t="s">
        <v>43</v>
      </c>
      <c r="C55" s="9">
        <f>[2]TRX!$J$4</f>
        <v>0.99614271821612554</v>
      </c>
      <c r="D55" s="20">
        <f t="shared" si="0"/>
        <v>2.2499558543314242E-4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2023-12-30T07:23:58Z</dcterms:modified>
</cp:coreProperties>
</file>