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2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6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80930304"/>
        <axId val="80932224"/>
      </lineChart>
      <dateAx>
        <axId val="8093030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0932224"/>
        <crosses val="autoZero"/>
        <lblOffset val="100"/>
      </dateAx>
      <valAx>
        <axId val="8093222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093030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C11" sqref="C1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2091.279651647854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0.00628981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0.10758759</v>
      </c>
      <c r="C35" s="57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0.02209742</v>
      </c>
      <c r="C36" s="57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7">
        <f>(D40/B40)</f>
        <v/>
      </c>
      <c r="D40" s="23" t="n">
        <v>91.25</v>
      </c>
      <c r="E40" t="inlineStr">
        <is>
          <t>DCA3</t>
        </is>
      </c>
    </row>
    <row r="41">
      <c r="F41" t="inlineStr">
        <is>
          <t>Moy</t>
        </is>
      </c>
      <c r="G41" s="57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1.604769613109498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0.5720750100000001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9.423075919339308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0.02456533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1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21.91388828841857</v>
      </c>
      <c r="M3" t="inlineStr">
        <is>
          <t>Objectif :</t>
        </is>
      </c>
      <c r="N3" s="24">
        <f>(INDEX(N5:N19,MATCH(MAX(O16,O6),O5:O19,0))/0.9)</f>
        <v/>
      </c>
      <c r="O3" s="57">
        <f>(MAX(O16,O6)*0.85)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0.0153271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Q6" t="inlineStr">
        <is>
          <t>Done</t>
        </is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</row>
    <row r="13">
      <c r="B13" s="24" t="n">
        <v>-0.4967</v>
      </c>
      <c r="C13" s="56">
        <f>(D13/B13)</f>
        <v/>
      </c>
      <c r="D13" s="56" t="n">
        <v>-10.84507767</v>
      </c>
      <c r="P13" s="56" t="n"/>
    </row>
    <row r="14">
      <c r="F14" t="inlineStr">
        <is>
          <t>Moy</t>
        </is>
      </c>
      <c r="G14" s="56">
        <f>(D15/B15)</f>
        <v/>
      </c>
    </row>
    <row r="15">
      <c r="B15" s="24">
        <f>(SUM(B5:B14))</f>
        <v/>
      </c>
      <c r="D15" s="56">
        <f>(SUM(D5:D14))</f>
        <v/>
      </c>
      <c r="M15" t="inlineStr">
        <is>
          <t>DCA4</t>
        </is>
      </c>
      <c r="N15" t="inlineStr">
        <is>
          <t>Qty to Sell</t>
        </is>
      </c>
      <c r="O15" t="inlineStr">
        <is>
          <t>Token Price</t>
        </is>
      </c>
      <c r="P15" t="inlineStr">
        <is>
          <t>Value</t>
        </is>
      </c>
      <c r="R15" s="24">
        <f>(SUM(R5:R14))</f>
        <v/>
      </c>
      <c r="T15" s="56">
        <f>(SUM(T5:T14))</f>
        <v/>
      </c>
    </row>
    <row r="16">
      <c r="M16" t="inlineStr">
        <is>
          <t>Objectif</t>
        </is>
      </c>
      <c r="N16" s="24">
        <f>-B12</f>
        <v/>
      </c>
      <c r="O16" s="56">
        <f>18.6</f>
        <v/>
      </c>
      <c r="P16" s="56">
        <f>-D12</f>
        <v/>
      </c>
      <c r="Q16" t="inlineStr">
        <is>
          <t>Done</t>
        </is>
      </c>
    </row>
    <row r="17">
      <c r="N17" s="24">
        <f>($B$10)/5</f>
        <v/>
      </c>
      <c r="O17" s="56">
        <f>($C$10*Params!K9)</f>
        <v/>
      </c>
      <c r="P17" s="56">
        <f>(O17*N17)</f>
        <v/>
      </c>
    </row>
    <row r="18">
      <c r="N18" s="24">
        <f>($B$10)/5</f>
        <v/>
      </c>
      <c r="O18" s="56">
        <f>($C$10*Params!K10)</f>
        <v/>
      </c>
      <c r="P18" s="56">
        <f>(O18*N18)</f>
        <v/>
      </c>
    </row>
    <row r="19">
      <c r="N19" s="24">
        <f>($B$10)/5</f>
        <v/>
      </c>
      <c r="O19" s="56">
        <f>($C$10*Params!K11)</f>
        <v/>
      </c>
      <c r="P19" s="56">
        <f>(O19*N19)</f>
        <v/>
      </c>
    </row>
    <row r="20"/>
    <row r="21">
      <c r="P21" s="56">
        <f>(SUM(P16:P19))</f>
        <v/>
      </c>
    </row>
  </sheetData>
  <conditionalFormatting sqref="C5 C9:C11 G14 O7:O9 O17:O19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0.002493594289118846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26" sqref="I26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228.4973287034653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0.00212405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0.54390024</v>
      </c>
      <c r="C11" s="56">
        <f>(D11/B11)</f>
        <v/>
      </c>
      <c r="D11" s="56" t="n">
        <v>155.07</v>
      </c>
      <c r="E11" t="inlineStr">
        <is>
          <t>DCA1</t>
        </is>
      </c>
      <c r="P11" s="56">
        <f>(SUM(P6:P9))</f>
        <v/>
      </c>
    </row>
    <row r="12">
      <c r="B12" s="69" t="n">
        <v>0.12890462</v>
      </c>
      <c r="C12" s="56">
        <f>(D12/B12)</f>
        <v/>
      </c>
      <c r="D12" s="56" t="n">
        <v>37.1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1" t="n">
        <v>0.08337941985473511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0.27003748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6" t="n">
        <v>5.446690897347697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0.06906474999999999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45.19273198847995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0.00293164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4.699823643727662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0.0022004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2.384482849897697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0.0172331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R19" sqref="R19:U2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38810.6998756191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0.0003477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0.00656665</v>
      </c>
      <c r="C23" s="56">
        <f>(D23/B23)</f>
        <v/>
      </c>
      <c r="D23" s="56" t="n">
        <v>153.21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0.00148488</v>
      </c>
      <c r="C24" s="56">
        <f>(D24/B24)</f>
        <v/>
      </c>
      <c r="D24" s="56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0.00164183</v>
      </c>
      <c r="C34" s="56">
        <f>(D34/B34)</f>
        <v/>
      </c>
      <c r="D34" s="56" t="n">
        <v>42.75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" sqref="M1:P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14.92352682730478</v>
      </c>
      <c r="M3" t="inlineStr">
        <is>
          <t>Objectif :</t>
        </is>
      </c>
      <c r="N3" s="24">
        <f>(INDEX(N5:N16,MATCH(MAX(O6:O7),O5:O16,0))/0.9)</f>
        <v/>
      </c>
      <c r="O3" s="57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0.00226322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($C$5*Params!K11)</f>
        <v/>
      </c>
      <c r="P9" s="56">
        <f>(O9*N9)</f>
        <v/>
      </c>
      <c r="R9" s="1">
        <f>B9</f>
        <v/>
      </c>
      <c r="S9" s="56">
        <f>(T9/R9)</f>
        <v/>
      </c>
      <c r="T9" s="56">
        <f>D9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71.62259631475597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0.00106604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1"/>
  <sheetViews>
    <sheetView workbookViewId="0">
      <selection activeCell="G23" sqref="G23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6" t="n">
        <v>0.7902014900760228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(B21*J3)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0.05530698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 s="14">
      <c r="B19" t="n">
        <v>0.31639059</v>
      </c>
      <c r="C19" s="56" t="n">
        <v>0</v>
      </c>
      <c r="D19" s="56">
        <f>(B19*C19)</f>
        <v/>
      </c>
    </row>
    <row r="20"/>
    <row r="21">
      <c r="B21">
        <f>(SUM(B5:B20))</f>
        <v/>
      </c>
      <c r="D21" s="56">
        <f>(SUM(D5:D20))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7"/>
  <sheetViews>
    <sheetView tabSelected="1" workbookViewId="0">
      <selection activeCell="N29" sqref="N2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0.0001388146139229475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4821.90273836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O6" sqref="O6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0.7945787518937111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0.31499366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40.06623562</v>
      </c>
      <c r="C7" s="56">
        <f>(D7/B7)</f>
        <v/>
      </c>
      <c r="D7" s="56" t="n">
        <v>37.1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0.7513714120745222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0.32499759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1.894285699291142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21.32625675</v>
      </c>
      <c r="C6" s="56">
        <f>(D6/B6)</f>
        <v/>
      </c>
      <c r="D6" s="56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0.0992821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73" t="n">
        <v>8.350741487991653e-06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255.85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Q31" sqref="Q3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60.34423735954942</v>
      </c>
      <c r="M3" t="inlineStr">
        <is>
          <t>Objectif :</t>
        </is>
      </c>
      <c r="N3" s="24">
        <f>(INDEX(N5:N26,MATCH(MAX(O6:O9,O23:O24,O14:O15),O5:O26,0))/0.9)</f>
        <v/>
      </c>
      <c r="O3" s="57">
        <f>(MAX(O14:O16,O23:O25,O6:O9)*0.85)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43.54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5.94414944</v>
      </c>
      <c r="C17" s="56">
        <f>(D17/B17)</f>
        <v/>
      </c>
      <c r="D17" s="56" t="n">
        <v>115.44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0.06115457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1.83307005</v>
      </c>
      <c r="C19" s="56">
        <f>(D19/B19)</f>
        <v/>
      </c>
      <c r="D19" s="56" t="n">
        <v>37.1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45.21</f>
        <v/>
      </c>
      <c r="P25" s="56">
        <f>(O25*N25)</f>
        <v/>
      </c>
      <c r="Q25" t="inlineStr">
        <is>
          <t>Done</t>
        </is>
      </c>
      <c r="R25" s="24">
        <f>B39</f>
        <v/>
      </c>
      <c r="S25" s="56">
        <f>C39</f>
        <v/>
      </c>
      <c r="T25" s="56">
        <f>D39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R26" s="24">
        <f>B40</f>
        <v/>
      </c>
      <c r="S26" s="56">
        <f>C40</f>
        <v/>
      </c>
      <c r="T26" s="56">
        <f>D40</f>
        <v/>
      </c>
      <c r="U26" t="inlineStr">
        <is>
          <t>DCA1&amp;2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B41</f>
        <v/>
      </c>
      <c r="S27" s="56">
        <f>C41</f>
        <v/>
      </c>
      <c r="T27" s="56">
        <f>D41</f>
        <v/>
      </c>
      <c r="U27" t="inlineStr">
        <is>
          <t>Ph 4/5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C42" s="56" t="n"/>
      <c r="D42" s="56" t="n"/>
      <c r="E42" s="56" t="n"/>
      <c r="S42" s="56" t="n"/>
      <c r="T42" s="56" t="n"/>
    </row>
    <row r="43">
      <c r="B43" s="24">
        <f>(SUM(B5:B42))</f>
        <v/>
      </c>
      <c r="C43" s="56" t="n"/>
      <c r="D43" s="56">
        <f>(SUM(D5:D42))</f>
        <v/>
      </c>
      <c r="E43" s="56" t="n"/>
      <c r="F43" t="inlineStr">
        <is>
          <t>Moy</t>
        </is>
      </c>
      <c r="G43" s="56">
        <f>(D43/B43)</f>
        <v/>
      </c>
      <c r="R43" s="24">
        <f>(SUM(R5:R36))</f>
        <v/>
      </c>
      <c r="S43" s="56" t="n"/>
      <c r="T43" s="56">
        <f>(SUM(T5:T36))</f>
        <v/>
      </c>
      <c r="V43" t="inlineStr">
        <is>
          <t>Moy</t>
        </is>
      </c>
      <c r="W43" s="56">
        <f>(T43/R43)</f>
        <v/>
      </c>
    </row>
    <row r="44">
      <c r="M44" s="24" t="n"/>
      <c r="S44" s="56" t="n"/>
      <c r="T44" s="56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3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0.1033551758237504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0.23697337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2"/>
  <sheetViews>
    <sheetView topLeftCell="A193" zoomScale="85" zoomScaleNormal="85" workbookViewId="0">
      <selection activeCell="O232" sqref="O232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6.042060960488831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0.00250548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0.6126199016096194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0.77219416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27" sqref="P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0.1495436419986573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4*($R$5+$R$7)/5+B12-N7-N6</f>
        <v/>
      </c>
      <c r="O9" s="56">
        <f>($C$5*Params!K11)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35">
        <f>D12/B12</f>
        <v/>
      </c>
      <c r="D12" s="56" t="n">
        <v>-2.201892</v>
      </c>
      <c r="N12" s="29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0.7888714660311982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0.004084091125786365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0.5632287763696857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5"/>
  <sheetViews>
    <sheetView workbookViewId="0">
      <selection activeCell="L43" sqref="L43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714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0.007006942571561624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(SUM(K34:K42)-C75*J3+D75)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27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7.5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5.85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13.5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0.38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0.24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</v>
      </c>
      <c r="M45" s="31">
        <f>(L45*J45)</f>
        <v/>
      </c>
      <c r="V45" s="57" t="n"/>
    </row>
    <row r="46">
      <c r="L46" t="inlineStr">
        <is>
          <t>Total</t>
        </is>
      </c>
      <c r="M46" s="31">
        <f>(SUM(M33:M45))</f>
        <v/>
      </c>
      <c r="O46" s="31">
        <f>(J13+SUM(G34:G40)-D75)</f>
        <v/>
      </c>
      <c r="P46">
        <f>(O46/J3)</f>
        <v/>
      </c>
    </row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8" t="n"/>
      <c r="C73" s="19" t="n">
        <v>925.39</v>
      </c>
      <c r="D73" s="65" t="n">
        <v>3.1734</v>
      </c>
      <c r="E73" s="66">
        <f>(D73/C73)</f>
        <v/>
      </c>
    </row>
    <row r="74">
      <c r="B74" s="10" t="n"/>
      <c r="C74" s="11" t="n"/>
      <c r="D74" s="12" t="n"/>
    </row>
    <row r="75">
      <c r="B75" t="inlineStr">
        <is>
          <t>Total</t>
        </is>
      </c>
      <c r="C75" s="19">
        <f>(SUM(C56:C74))</f>
        <v/>
      </c>
      <c r="D75" s="56">
        <f>(SUM(D56:D74))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(-120/3)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0.3840739230066368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0.69844143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109.50335533</v>
      </c>
      <c r="C7" s="56">
        <f>(D7/B7)</f>
        <v/>
      </c>
      <c r="D7" s="56" t="n">
        <v>37.1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0.13878886293589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" t="n">
        <v>0.55769197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36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2023-12-01T21:33:30Z</dcterms:modified>
  <cp:lastModifiedBy>Tiko</cp:lastModifiedBy>
</cp:coreProperties>
</file>