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<sst xmlns="http://schemas.openxmlformats.org/spreadsheetml/2006/main" count="107" uniqueCount="67">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</sst>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1306.1098999458893</c:v>
                </c:pt>
                <c:pt idx="1">
                  <c:v>1247.2983509301778</c:v>
                </c:pt>
                <c:pt idx="2">
                  <c:v>556.71</c:v>
                </c:pt>
                <c:pt idx="3">
                  <c:v>276.69646032477726</c:v>
                </c:pt>
                <c:pt idx="4">
                  <c:v>222.51682041402515</c:v>
                </c:pt>
                <c:pt idx="5">
                  <c:v>828.2513591316133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1306.1098999458893</v>
          </cell>
        </row>
      </sheetData>
      <sheetData sheetId="1">
        <row r="4">
          <cell r="J4">
            <v>1247.2983509301778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2.5304121503567258</v>
          </cell>
        </row>
      </sheetData>
      <sheetData sheetId="4">
        <row r="47">
          <cell r="M47">
            <v>111.75</v>
          </cell>
          <cell r="O47">
            <v>2.0679532270136392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2.9048712416130562</v>
          </cell>
        </row>
      </sheetData>
      <sheetData sheetId="8">
        <row r="4">
          <cell r="J4">
            <v>44.129934424708551</v>
          </cell>
        </row>
      </sheetData>
      <sheetData sheetId="9">
        <row r="4">
          <cell r="J4">
            <v>11.450244910650893</v>
          </cell>
        </row>
      </sheetData>
      <sheetData sheetId="10">
        <row r="4">
          <cell r="J4">
            <v>23.036885761683916</v>
          </cell>
        </row>
      </sheetData>
      <sheetData sheetId="11">
        <row r="4">
          <cell r="J4">
            <v>13.344341855271155</v>
          </cell>
        </row>
      </sheetData>
      <sheetData sheetId="12">
        <row r="4">
          <cell r="J4">
            <v>54.731523796770979</v>
          </cell>
        </row>
      </sheetData>
      <sheetData sheetId="13">
        <row r="4">
          <cell r="J4">
            <v>3.4682458881304732</v>
          </cell>
        </row>
      </sheetData>
      <sheetData sheetId="14">
        <row r="4">
          <cell r="J4">
            <v>222.51682041402515</v>
          </cell>
        </row>
      </sheetData>
      <sheetData sheetId="15">
        <row r="4">
          <cell r="J4">
            <v>5.5594123933759878</v>
          </cell>
        </row>
      </sheetData>
      <sheetData sheetId="16">
        <row r="4">
          <cell r="J4">
            <v>36.440301221538732</v>
          </cell>
        </row>
      </sheetData>
      <sheetData sheetId="17">
        <row r="4">
          <cell r="J4">
            <v>5.2319983491965329</v>
          </cell>
        </row>
      </sheetData>
      <sheetData sheetId="18">
        <row r="4">
          <cell r="J4">
            <v>5.3104870793183458</v>
          </cell>
        </row>
      </sheetData>
      <sheetData sheetId="19">
        <row r="4">
          <cell r="J4">
            <v>13.532062102040188</v>
          </cell>
        </row>
      </sheetData>
      <sheetData sheetId="20">
        <row r="4">
          <cell r="J4">
            <v>2.6479832679384829</v>
          </cell>
        </row>
      </sheetData>
      <sheetData sheetId="21">
        <row r="4">
          <cell r="J4">
            <v>13.270369153729128</v>
          </cell>
        </row>
      </sheetData>
      <sheetData sheetId="22">
        <row r="4">
          <cell r="J4">
            <v>8.9836760172376309</v>
          </cell>
        </row>
      </sheetData>
      <sheetData sheetId="23">
        <row r="4">
          <cell r="J4">
            <v>12.034607169966272</v>
          </cell>
        </row>
      </sheetData>
      <sheetData sheetId="24">
        <row r="4">
          <cell r="J4">
            <v>3.4713235699889182</v>
          </cell>
        </row>
      </sheetData>
      <sheetData sheetId="25">
        <row r="4">
          <cell r="J4">
            <v>17.819664964510398</v>
          </cell>
        </row>
      </sheetData>
      <sheetData sheetId="26">
        <row r="4">
          <cell r="J4">
            <v>57.102119659428219</v>
          </cell>
        </row>
      </sheetData>
      <sheetData sheetId="27">
        <row r="4">
          <cell r="J4">
            <v>1.7368374160480784</v>
          </cell>
        </row>
      </sheetData>
      <sheetData sheetId="28">
        <row r="4">
          <cell r="J4">
            <v>46.132620539286869</v>
          </cell>
        </row>
      </sheetData>
      <sheetData sheetId="29">
        <row r="4">
          <cell r="J4">
            <v>35.849170099470868</v>
          </cell>
        </row>
      </sheetData>
      <sheetData sheetId="30">
        <row r="4">
          <cell r="J4">
            <v>2.3901158557673532</v>
          </cell>
        </row>
      </sheetData>
      <sheetData sheetId="31">
        <row r="4">
          <cell r="J4">
            <v>4.588517184166423</v>
          </cell>
        </row>
      </sheetData>
      <sheetData sheetId="32">
        <row r="4">
          <cell r="J4">
            <v>2.7720692509629261</v>
          </cell>
        </row>
      </sheetData>
      <sheetData sheetId="33">
        <row r="4">
          <cell r="J4">
            <v>276.69646032477726</v>
          </cell>
        </row>
      </sheetData>
      <sheetData sheetId="34">
        <row r="4">
          <cell r="J4">
            <v>0.99966347931951471</v>
          </cell>
        </row>
      </sheetData>
      <sheetData sheetId="35">
        <row r="4">
          <cell r="J4">
            <v>12.827666589668985</v>
          </cell>
        </row>
      </sheetData>
      <sheetData sheetId="36">
        <row r="4">
          <cell r="J4">
            <v>19.192434555889545</v>
          </cell>
        </row>
      </sheetData>
      <sheetData sheetId="37">
        <row r="4">
          <cell r="J4">
            <v>15.435653586817885</v>
          </cell>
        </row>
      </sheetData>
      <sheetData sheetId="38">
        <row r="4">
          <cell r="J4">
            <v>13.681398769746627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0.13831628954580477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4437.5828907464847</v>
      </c>
      <c r="D7" s="20">
        <f>(C7*[1]Feuil1!$K$2-C4)/C4</f>
        <v>0.5567465036928686</v>
      </c>
      <c r="E7" s="31">
        <f>C7-C7/(1+D7)</f>
        <v>1587.0334401970345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1306.1098999458893</v>
      </c>
    </row>
    <row r="9" spans="2:20">
      <c r="M9" s="17" t="str">
        <f>IF(C13&gt;C7*Params!F8,B13,"Others")</f>
        <v>BTC</v>
      </c>
      <c r="N9" s="18">
        <f>IF(C13&gt;C7*0.1,C13,C7)</f>
        <v>1247.2983509301778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276.69646032477726</v>
      </c>
    </row>
    <row r="12" spans="2:20">
      <c r="B12" s="7" t="s">
        <v>19</v>
      </c>
      <c r="C12" s="1">
        <f>[2]ETH!J4</f>
        <v>1306.1098999458893</v>
      </c>
      <c r="D12" s="20">
        <f>C12/$C$7</f>
        <v>0.29432912738812572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222.51682041402515</v>
      </c>
    </row>
    <row r="13" spans="2:20">
      <c r="B13" s="7" t="s">
        <v>4</v>
      </c>
      <c r="C13" s="1">
        <f>[2]BTC!J4</f>
        <v>1247.2983509301778</v>
      </c>
      <c r="D13" s="20">
        <f t="shared" ref="D13:D55" si="0">C13/$C$7</f>
        <v>0.28107606812959357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828.2513591316133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0.12545343122736599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276.69646032477726</v>
      </c>
      <c r="D15" s="20">
        <f t="shared" si="0"/>
        <v>6.2352967175387616E-2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222.51682041402515</v>
      </c>
      <c r="D16" s="20">
        <f t="shared" si="0"/>
        <v>5.0143698921778029E-2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2.5182628190005833E-2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2.0281311293964429E-2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1.4095511349305277E-2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57.102119659428219</v>
      </c>
      <c r="D20" s="20">
        <f t="shared" si="0"/>
        <v>1.2867842937311887E-2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54.731523796770979</v>
      </c>
      <c r="D21" s="20">
        <f t="shared" si="0"/>
        <v>1.2333634130170379E-2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1.1425138695599963E-2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44.129934424708551</v>
      </c>
      <c r="D23" s="20">
        <f t="shared" si="0"/>
        <v>9.9445881938861249E-3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46.132620539286869</v>
      </c>
      <c r="D24" s="20">
        <f t="shared" si="0"/>
        <v>1.0395889310706823E-2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35.849170099470868</v>
      </c>
      <c r="D25" s="20">
        <f t="shared" si="0"/>
        <v>8.0785353157516709E-3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36.440301221538732</v>
      </c>
      <c r="D26" s="20">
        <f t="shared" si="0"/>
        <v>8.2117454746651036E-3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23.036885761683916</v>
      </c>
      <c r="D27" s="20">
        <f t="shared" si="0"/>
        <v>5.1913139041800931E-3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19.192434555889545</v>
      </c>
      <c r="D28" s="20">
        <f t="shared" si="0"/>
        <v>4.3249748857448426E-3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17.819664964510398</v>
      </c>
      <c r="D29" s="20">
        <f t="shared" si="0"/>
        <v>4.0156241366598551E-3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1.4377196228388116E-3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13.532062102040188</v>
      </c>
      <c r="D31" s="20">
        <f t="shared" si="0"/>
        <v>3.0494218215637299E-3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13.344341855271155</v>
      </c>
      <c r="D32" s="20">
        <f t="shared" si="0"/>
        <v>3.0071194575537015E-3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13.270369153729128</v>
      </c>
      <c r="D33" s="20">
        <f t="shared" si="0"/>
        <v>2.9904498643622637E-3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12.827666589668985</v>
      </c>
      <c r="D34" s="20">
        <f t="shared" si="0"/>
        <v>2.8906877697807082E-3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12.034607169966272</v>
      </c>
      <c r="D35" s="20">
        <f t="shared" si="0"/>
        <v>2.711973492385136E-3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11.450244910650893</v>
      </c>
      <c r="D36" s="20">
        <f t="shared" si="0"/>
        <v>2.5802886825004741E-3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15.435653586817885</v>
      </c>
      <c r="D37" s="20">
        <f t="shared" si="0"/>
        <v>3.4783921713339126E-3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13.681398769746627</v>
      </c>
      <c r="D38" s="20">
        <f t="shared" si="0"/>
        <v>3.083074526512148E-3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2.36615298429585E-3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8.9836760172376309</v>
      </c>
      <c r="D40" s="20">
        <f t="shared" si="0"/>
        <v>2.0244525541079882E-3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5.5594123933759878</v>
      </c>
      <c r="D41" s="20">
        <f t="shared" si="0"/>
        <v>1.2528019262398027E-3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5.3104870793183458</v>
      </c>
      <c r="D42" s="20">
        <f t="shared" si="0"/>
        <v>1.1967071286470149E-3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5.2319983491965329</v>
      </c>
      <c r="D43" s="20">
        <f t="shared" si="0"/>
        <v>1.1790198578840322E-3</v>
      </c>
    </row>
    <row r="44" spans="2:14">
      <c r="B44" s="22" t="s">
        <v>56</v>
      </c>
      <c r="C44" s="9">
        <f>[2]SHIB!$J$4</f>
        <v>4.588517184166423</v>
      </c>
      <c r="D44" s="20">
        <f t="shared" si="0"/>
        <v>1.0340127265531592E-3</v>
      </c>
    </row>
    <row r="45" spans="2:14">
      <c r="B45" s="22" t="s">
        <v>23</v>
      </c>
      <c r="C45" s="9">
        <f>[2]LUNA!J4</f>
        <v>3.4713235699889182</v>
      </c>
      <c r="D45" s="20">
        <f t="shared" si="0"/>
        <v>7.8225548805579081E-4</v>
      </c>
    </row>
    <row r="46" spans="2:14">
      <c r="B46" s="22" t="s">
        <v>36</v>
      </c>
      <c r="C46" s="9">
        <f>[2]AMP!$J$4</f>
        <v>3.4682458881304732</v>
      </c>
      <c r="D46" s="20">
        <f t="shared" si="0"/>
        <v>7.8156193890206954E-4</v>
      </c>
    </row>
    <row r="47" spans="2:14">
      <c r="B47" s="22" t="s">
        <v>64</v>
      </c>
      <c r="C47" s="10">
        <f>[2]ACE!$J$4</f>
        <v>2.9048712416130562</v>
      </c>
      <c r="D47" s="20">
        <f t="shared" si="0"/>
        <v>6.5460664355599274E-4</v>
      </c>
    </row>
    <row r="48" spans="2:14">
      <c r="B48" s="22" t="s">
        <v>40</v>
      </c>
      <c r="C48" s="9">
        <f>[2]SHPING!$J$4</f>
        <v>2.7720692509629261</v>
      </c>
      <c r="D48" s="20">
        <f t="shared" si="0"/>
        <v>6.2467999341339901E-4</v>
      </c>
    </row>
    <row r="49" spans="2:4">
      <c r="B49" s="22" t="s">
        <v>62</v>
      </c>
      <c r="C49" s="10">
        <f>[2]SEI!$J$4</f>
        <v>2.3901158557673532</v>
      </c>
      <c r="D49" s="20">
        <f t="shared" si="0"/>
        <v>5.3860759666064307E-4</v>
      </c>
    </row>
    <row r="50" spans="2:4">
      <c r="B50" s="22" t="s">
        <v>50</v>
      </c>
      <c r="C50" s="9">
        <f>[2]KAVA!$J$4</f>
        <v>2.6479832679384829</v>
      </c>
      <c r="D50" s="20">
        <f t="shared" si="0"/>
        <v>5.9671747731410661E-4</v>
      </c>
    </row>
    <row r="51" spans="2:4">
      <c r="B51" s="7" t="s">
        <v>25</v>
      </c>
      <c r="C51" s="1">
        <f>[2]POLIS!J4</f>
        <v>2.5304121503567258</v>
      </c>
      <c r="D51" s="20">
        <f t="shared" si="0"/>
        <v>5.7022307248238535E-4</v>
      </c>
    </row>
    <row r="52" spans="2:4">
      <c r="B52" s="7" t="s">
        <v>28</v>
      </c>
      <c r="C52" s="1">
        <f>[2]ATLAS!O47</f>
        <v>2.0679532270136392</v>
      </c>
      <c r="D52" s="20">
        <f t="shared" si="0"/>
        <v>4.6600892376024339E-4</v>
      </c>
    </row>
    <row r="53" spans="2:4">
      <c r="B53" s="22" t="s">
        <v>63</v>
      </c>
      <c r="C53" s="10">
        <f>[2]MEME!$J$4</f>
        <v>1.7368374160480784</v>
      </c>
      <c r="D53" s="20">
        <f t="shared" si="0"/>
        <v>3.9139267002084318E-4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3.8236888003562842E-4</v>
      </c>
    </row>
    <row r="55" spans="2:4">
      <c r="B55" s="22" t="s">
        <v>43</v>
      </c>
      <c r="C55" s="9">
        <f>[2]TRX!$J$4</f>
        <v>0.99966347931951471</v>
      </c>
      <c r="D55" s="20">
        <f t="shared" si="0"/>
        <v>2.2527206903651833E-4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2024-01-01T15:21:15Z</dcterms:modified>
</cp:coreProperties>
</file>