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<sst xmlns="http://schemas.openxmlformats.org/spreadsheetml/2006/main" count="107" uniqueCount="67">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</sst>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1373.6800523842844</c:v>
                </c:pt>
                <c:pt idx="1">
                  <c:v>1332.0247567956144</c:v>
                </c:pt>
                <c:pt idx="2">
                  <c:v>539.94000000000005</c:v>
                </c:pt>
                <c:pt idx="3">
                  <c:v>258.28241445961669</c:v>
                </c:pt>
                <c:pt idx="4">
                  <c:v>1023.4610715673867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1332.0247567956144</v>
          </cell>
        </row>
      </sheetData>
      <sheetData sheetId="1">
        <row r="4">
          <cell r="J4">
            <v>1373.6800523842844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2.5038807633215914</v>
          </cell>
        </row>
      </sheetData>
      <sheetData sheetId="4">
        <row r="47">
          <cell r="M47">
            <v>111.75</v>
          </cell>
          <cell r="O47">
            <v>2.3216331205927183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2.5418032809282662</v>
          </cell>
        </row>
      </sheetData>
      <sheetData sheetId="8">
        <row r="4">
          <cell r="J4">
            <v>39.300983392145277</v>
          </cell>
        </row>
      </sheetData>
      <sheetData sheetId="9">
        <row r="4">
          <cell r="J4">
            <v>9.9876347636747465</v>
          </cell>
        </row>
      </sheetData>
      <sheetData sheetId="10">
        <row r="4">
          <cell r="J4">
            <v>19.467504554892923</v>
          </cell>
        </row>
      </sheetData>
      <sheetData sheetId="11">
        <row r="4">
          <cell r="J4">
            <v>12.103226478253026</v>
          </cell>
        </row>
      </sheetData>
      <sheetData sheetId="12">
        <row r="4">
          <cell r="J4">
            <v>49.493562515888478</v>
          </cell>
        </row>
      </sheetData>
      <sheetData sheetId="13">
        <row r="4">
          <cell r="J4">
            <v>3.2986144119620842</v>
          </cell>
        </row>
      </sheetData>
      <sheetData sheetId="14">
        <row r="4">
          <cell r="J4">
            <v>219.71474974066504</v>
          </cell>
        </row>
      </sheetData>
      <sheetData sheetId="15">
        <row r="4">
          <cell r="J4">
            <v>4.9562412031350123</v>
          </cell>
        </row>
      </sheetData>
      <sheetData sheetId="16">
        <row r="4">
          <cell r="J4">
            <v>45.267222642646566</v>
          </cell>
        </row>
      </sheetData>
      <sheetData sheetId="17">
        <row r="4">
          <cell r="J4">
            <v>5.7386809447277285</v>
          </cell>
        </row>
      </sheetData>
      <sheetData sheetId="18">
        <row r="4">
          <cell r="J4">
            <v>4.5681190824457483</v>
          </cell>
        </row>
      </sheetData>
      <sheetData sheetId="19">
        <row r="4">
          <cell r="J4">
            <v>13.522180361836554</v>
          </cell>
        </row>
      </sheetData>
      <sheetData sheetId="20">
        <row r="4">
          <cell r="J4">
            <v>2.2174880389765788</v>
          </cell>
        </row>
      </sheetData>
      <sheetData sheetId="21">
        <row r="4">
          <cell r="J4">
            <v>15.133837092510896</v>
          </cell>
        </row>
      </sheetData>
      <sheetData sheetId="22">
        <row r="4">
          <cell r="J4">
            <v>8.3733551849599355</v>
          </cell>
        </row>
      </sheetData>
      <sheetData sheetId="23">
        <row r="4">
          <cell r="J4">
            <v>10.998216345382053</v>
          </cell>
        </row>
      </sheetData>
      <sheetData sheetId="24">
        <row r="4">
          <cell r="J4">
            <v>5.33581330754373</v>
          </cell>
        </row>
      </sheetData>
      <sheetData sheetId="25">
        <row r="4">
          <cell r="J4">
            <v>15.694582758788915</v>
          </cell>
        </row>
      </sheetData>
      <sheetData sheetId="26">
        <row r="4">
          <cell r="J4">
            <v>48.17426192273134</v>
          </cell>
        </row>
      </sheetData>
      <sheetData sheetId="27">
        <row r="4">
          <cell r="J4">
            <v>1.484983727212464</v>
          </cell>
        </row>
      </sheetData>
      <sheetData sheetId="28">
        <row r="4">
          <cell r="J4">
            <v>40.265353412712479</v>
          </cell>
        </row>
      </sheetData>
      <sheetData sheetId="29">
        <row r="4">
          <cell r="J4">
            <v>33.847939541676652</v>
          </cell>
        </row>
      </sheetData>
      <sheetData sheetId="30">
        <row r="4">
          <cell r="J4">
            <v>2.6621983888000558</v>
          </cell>
        </row>
      </sheetData>
      <sheetData sheetId="31">
        <row r="4">
          <cell r="J4">
            <v>4.1734364835440578</v>
          </cell>
        </row>
      </sheetData>
      <sheetData sheetId="32">
        <row r="4">
          <cell r="J4">
            <v>2.5369000179963344</v>
          </cell>
        </row>
      </sheetData>
      <sheetData sheetId="33">
        <row r="4">
          <cell r="J4">
            <v>258.28241445961669</v>
          </cell>
        </row>
      </sheetData>
      <sheetData sheetId="34">
        <row r="4">
          <cell r="J4">
            <v>0.9728008412947089</v>
          </cell>
        </row>
      </sheetData>
      <sheetData sheetId="35">
        <row r="4">
          <cell r="J4">
            <v>10.829639178930924</v>
          </cell>
        </row>
      </sheetData>
      <sheetData sheetId="36">
        <row r="4">
          <cell r="J4">
            <v>17.890348912384326</v>
          </cell>
        </row>
      </sheetData>
      <sheetData sheetId="37">
        <row r="4">
          <cell r="J4">
            <v>17.265013677994983</v>
          </cell>
        </row>
      </sheetData>
      <sheetData sheetId="38">
        <row r="4">
          <cell r="J4">
            <v>17.242071876830458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0.13186852133537094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4527.3882952069025</v>
      </c>
      <c r="D7" s="20">
        <f>(C7*[1]Feuil1!$K$2-C4)/C4</f>
        <v>0.58825109816433374</v>
      </c>
      <c r="E7" s="31">
        <f>C7-C7/(1+D7)</f>
        <v>1676.8388446574522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1373.6800523842844</v>
      </c>
    </row>
    <row r="9" spans="2:20">
      <c r="M9" s="17" t="str">
        <f>IF(C13&gt;C7*Params!F8,B13,"Others")</f>
        <v>ETH</v>
      </c>
      <c r="N9" s="18">
        <f>IF(C13&gt;C7*0.1,C13,C7)</f>
        <v>1332.0247567956144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258.28241445961669</v>
      </c>
    </row>
    <row r="12" spans="2:20">
      <c r="B12" s="7" t="s">
        <v>4</v>
      </c>
      <c r="C12" s="1">
        <f>[2]BTC!J4</f>
        <v>1373.6800523842844</v>
      </c>
      <c r="D12" s="20">
        <f>C12/$C$7</f>
        <v>0.30341555943822729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1023.4610715673867</v>
      </c>
    </row>
    <row r="13" spans="2:20">
      <c r="B13" s="7" t="s">
        <v>19</v>
      </c>
      <c r="C13" s="1">
        <f>[2]ETH!J4</f>
        <v>1332.0247567956144</v>
      </c>
      <c r="D13" s="20">
        <f t="shared" ref="D13:D55" si="0">C13/$C$7</f>
        <v>0.29421482540073152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0.11926081104455492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258.28241445961669</v>
      </c>
      <c r="D15" s="20">
        <f t="shared" si="0"/>
        <v>5.7048876221431573E-2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219.71474974066504</v>
      </c>
      <c r="D16" s="20">
        <f t="shared" si="0"/>
        <v>4.8530131593368012E-2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2.4683104852815149E-2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1.9879010619716898E-2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1.3815912380703245E-2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1.1198509315773854E-2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48.17426192273134</v>
      </c>
      <c r="D21" s="20">
        <f t="shared" si="0"/>
        <v>1.0640629603988885E-2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49.493562515888478</v>
      </c>
      <c r="D22" s="20">
        <f t="shared" si="0"/>
        <v>1.0932033942899658E-2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45.267222642646566</v>
      </c>
      <c r="D23" s="20">
        <f t="shared" si="0"/>
        <v>9.9985288848695592E-3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40.265353412712479</v>
      </c>
      <c r="D24" s="20">
        <f t="shared" si="0"/>
        <v>8.8937265344218377E-3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39.300983392145277</v>
      </c>
      <c r="D25" s="20">
        <f t="shared" si="0"/>
        <v>8.6807185135308156E-3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33.847939541676652</v>
      </c>
      <c r="D26" s="20">
        <f t="shared" si="0"/>
        <v>7.4762616622725082E-3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19.467504554892923</v>
      </c>
      <c r="D27" s="20">
        <f t="shared" si="0"/>
        <v>4.2999414420678171E-3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17.265013677994983</v>
      </c>
      <c r="D28" s="20">
        <f t="shared" si="0"/>
        <v>3.8134598917157754E-3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17.890348912384326</v>
      </c>
      <c r="D29" s="20">
        <f t="shared" si="0"/>
        <v>3.9515826224414295E-3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17.242071876830458</v>
      </c>
      <c r="D30" s="20">
        <f t="shared" si="0"/>
        <v>3.8083925549492752E-3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15.694582758788915</v>
      </c>
      <c r="D31" s="20">
        <f t="shared" si="0"/>
        <v>3.4665864148221174E-3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15.133837092510896</v>
      </c>
      <c r="D32" s="20">
        <f t="shared" si="0"/>
        <v>3.3427300919898848E-3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12.103226478253026</v>
      </c>
      <c r="D33" s="20">
        <f t="shared" si="0"/>
        <v>2.6733351966003408E-3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13.522180361836554</v>
      </c>
      <c r="D34" s="20">
        <f t="shared" si="0"/>
        <v>2.9867507446075126E-3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10.829639178930924</v>
      </c>
      <c r="D35" s="20">
        <f t="shared" si="0"/>
        <v>2.3920279138407779E-3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10.998216345382053</v>
      </c>
      <c r="D36" s="20">
        <f t="shared" si="0"/>
        <v>2.4292628836421535E-3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2.3192179056336381E-3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9.9876347636747465</v>
      </c>
      <c r="D38" s="20">
        <f t="shared" si="0"/>
        <v>2.2060477503660441E-3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8.3733551849599355</v>
      </c>
      <c r="D39" s="20">
        <f t="shared" si="0"/>
        <v>1.8494890738275569E-3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1.4092009750421533E-3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5.7386809447277285</v>
      </c>
      <c r="D41" s="20">
        <f t="shared" si="0"/>
        <v>1.267547771593439E-3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5.33581330754373</v>
      </c>
      <c r="D42" s="20">
        <f t="shared" si="0"/>
        <v>1.1785632156165395E-3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4.9562412031350123</v>
      </c>
      <c r="D43" s="20">
        <f t="shared" si="0"/>
        <v>1.0947241278999929E-3</v>
      </c>
    </row>
    <row r="44" spans="2:14">
      <c r="B44" s="22" t="s">
        <v>37</v>
      </c>
      <c r="C44" s="9">
        <f>[2]GRT!$J$4</f>
        <v>4.5681190824457483</v>
      </c>
      <c r="D44" s="20">
        <f t="shared" si="0"/>
        <v>1.0089965305785605E-3</v>
      </c>
    </row>
    <row r="45" spans="2:14">
      <c r="B45" s="22" t="s">
        <v>56</v>
      </c>
      <c r="C45" s="9">
        <f>[2]SHIB!$J$4</f>
        <v>4.1734364835440578</v>
      </c>
      <c r="D45" s="20">
        <f t="shared" si="0"/>
        <v>9.2181986863429193E-4</v>
      </c>
    </row>
    <row r="46" spans="2:14">
      <c r="B46" s="22" t="s">
        <v>36</v>
      </c>
      <c r="C46" s="9">
        <f>[2]AMP!$J$4</f>
        <v>3.2986144119620842</v>
      </c>
      <c r="D46" s="20">
        <f t="shared" si="0"/>
        <v>7.2859101028606096E-4</v>
      </c>
    </row>
    <row r="47" spans="2:14">
      <c r="B47" s="22" t="s">
        <v>64</v>
      </c>
      <c r="C47" s="10">
        <f>[2]ACE!$J$4</f>
        <v>2.5418032809282662</v>
      </c>
      <c r="D47" s="20">
        <f t="shared" si="0"/>
        <v>5.614281601644918E-4</v>
      </c>
    </row>
    <row r="48" spans="2:14">
      <c r="B48" s="22" t="s">
        <v>40</v>
      </c>
      <c r="C48" s="9">
        <f>[2]SHPING!$J$4</f>
        <v>2.5369000179963344</v>
      </c>
      <c r="D48" s="20">
        <f t="shared" si="0"/>
        <v>5.6034513776565692E-4</v>
      </c>
    </row>
    <row r="49" spans="2:4">
      <c r="B49" s="22" t="s">
        <v>62</v>
      </c>
      <c r="C49" s="10">
        <f>[2]SEI!$J$4</f>
        <v>2.6621983888000558</v>
      </c>
      <c r="D49" s="20">
        <f t="shared" si="0"/>
        <v>5.8802077825277253E-4</v>
      </c>
    </row>
    <row r="50" spans="2:4">
      <c r="B50" s="7" t="s">
        <v>25</v>
      </c>
      <c r="C50" s="1">
        <f>[2]POLIS!J4</f>
        <v>2.5038807633215914</v>
      </c>
      <c r="D50" s="20">
        <f t="shared" si="0"/>
        <v>5.5305191427305303E-4</v>
      </c>
    </row>
    <row r="51" spans="2:4">
      <c r="B51" s="22" t="s">
        <v>50</v>
      </c>
      <c r="C51" s="9">
        <f>[2]KAVA!$J$4</f>
        <v>2.2174880389765788</v>
      </c>
      <c r="D51" s="20">
        <f t="shared" si="0"/>
        <v>4.8979409195456234E-4</v>
      </c>
    </row>
    <row r="52" spans="2:4">
      <c r="B52" s="7" t="s">
        <v>28</v>
      </c>
      <c r="C52" s="1">
        <f>[2]ATLAS!O47</f>
        <v>2.3216331205927183</v>
      </c>
      <c r="D52" s="20">
        <f t="shared" si="0"/>
        <v>5.1279743843721259E-4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3.7478419993186297E-4</v>
      </c>
    </row>
    <row r="54" spans="2:4">
      <c r="B54" s="22" t="s">
        <v>63</v>
      </c>
      <c r="C54" s="10">
        <f>[2]MEME!$J$4</f>
        <v>1.484983727212464</v>
      </c>
      <c r="D54" s="20">
        <f t="shared" si="0"/>
        <v>3.2800008092625946E-4</v>
      </c>
    </row>
    <row r="55" spans="2:4">
      <c r="B55" s="22" t="s">
        <v>43</v>
      </c>
      <c r="C55" s="9">
        <f>[2]TRX!$J$4</f>
        <v>0.9728008412947089</v>
      </c>
      <c r="D55" s="20">
        <f t="shared" si="0"/>
        <v>2.1487020283296723E-4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2024-01-08T20:57:57Z</dcterms:modified>
</cp:coreProperties>
</file>