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2" l="1"/>
  <c r="C41" l="1"/>
  <c r="C42" l="1"/>
  <c r="C29" l="1"/>
  <c r="C38" l="1"/>
  <c r="C35"/>
  <c r="C23" l="1"/>
  <c r="C20"/>
  <c r="C44" l="1"/>
  <c r="C16" l="1"/>
  <c r="C12" l="1"/>
  <c r="C13" l="1"/>
  <c r="C28" l="1"/>
  <c r="C31" l="1"/>
  <c r="C49" l="1"/>
  <c r="C52" l="1"/>
  <c r="C33" l="1"/>
  <c r="C39" l="1"/>
  <c r="C26" l="1"/>
  <c r="C17" l="1"/>
  <c r="C22" l="1"/>
  <c r="C30" l="1"/>
  <c r="C25"/>
  <c r="C24" l="1"/>
  <c r="C15" l="1"/>
  <c r="C34" l="1"/>
  <c r="C7" l="1"/>
  <c r="D15" l="1"/>
  <c r="D43"/>
  <c r="D29"/>
  <c r="D30"/>
  <c r="D12"/>
  <c r="D50"/>
  <c r="N9"/>
  <c r="D23"/>
  <c r="D47"/>
  <c r="D20"/>
  <c r="M8"/>
  <c r="D39"/>
  <c r="D45"/>
  <c r="D41"/>
  <c r="D44"/>
  <c r="N8"/>
  <c r="M9"/>
  <c r="D35"/>
  <c r="D54"/>
  <c r="D24"/>
  <c r="D51"/>
  <c r="D42"/>
  <c r="D13"/>
  <c r="D32"/>
  <c r="D14"/>
  <c r="D48"/>
  <c r="D36"/>
  <c r="D49"/>
  <c r="D22"/>
  <c r="D31"/>
  <c r="D53"/>
  <c r="D7"/>
  <c r="E7" s="1"/>
  <c r="D55"/>
  <c r="D46"/>
  <c r="D28"/>
  <c r="D27"/>
  <c r="D52"/>
  <c r="D38"/>
  <c r="D25"/>
  <c r="D19"/>
  <c r="D37"/>
  <c r="D33"/>
  <c r="Q3"/>
  <c r="D17"/>
  <c r="D40"/>
  <c r="D21"/>
  <c r="D18"/>
  <c r="D16"/>
  <c r="D26"/>
  <c r="D34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<sst xmlns="http://schemas.openxmlformats.org/spreadsheetml/2006/main" count="107" uniqueCount="67">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</sst>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1245.9671702965245</c:v>
                </c:pt>
                <c:pt idx="1">
                  <c:v>1269.343674529541</c:v>
                </c:pt>
                <c:pt idx="2">
                  <c:v>599.86</c:v>
                </c:pt>
                <c:pt idx="3">
                  <c:v>256.00177113791801</c:v>
                </c:pt>
                <c:pt idx="4">
                  <c:v>1087.410230214578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1269.343674529541</v>
          </cell>
        </row>
      </sheetData>
      <sheetData sheetId="1">
        <row r="4">
          <cell r="J4">
            <v>1245.9671702965245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3.1042443682394625</v>
          </cell>
        </row>
      </sheetData>
      <sheetData sheetId="4">
        <row r="47">
          <cell r="M47">
            <v>112.44999999999999</v>
          </cell>
          <cell r="O47">
            <v>2.1507685076694898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4.1267576299272211</v>
          </cell>
        </row>
      </sheetData>
      <sheetData sheetId="8">
        <row r="4">
          <cell r="J4">
            <v>44.925456051055946</v>
          </cell>
        </row>
      </sheetData>
      <sheetData sheetId="9">
        <row r="4">
          <cell r="J4">
            <v>12.001562073601027</v>
          </cell>
        </row>
      </sheetData>
      <sheetData sheetId="10">
        <row r="4">
          <cell r="J4">
            <v>24.502440181325738</v>
          </cell>
        </row>
      </sheetData>
      <sheetData sheetId="11">
        <row r="4">
          <cell r="J4">
            <v>14.985972769522723</v>
          </cell>
        </row>
      </sheetData>
      <sheetData sheetId="12">
        <row r="4">
          <cell r="J4">
            <v>63.383692178981576</v>
          </cell>
        </row>
      </sheetData>
      <sheetData sheetId="13">
        <row r="4">
          <cell r="J4">
            <v>3.7524955835763127</v>
          </cell>
        </row>
      </sheetData>
      <sheetData sheetId="14">
        <row r="4">
          <cell r="J4">
            <v>212.74350344622908</v>
          </cell>
        </row>
      </sheetData>
      <sheetData sheetId="15">
        <row r="4">
          <cell r="J4">
            <v>5.7228146751203504</v>
          </cell>
        </row>
      </sheetData>
      <sheetData sheetId="16">
        <row r="4">
          <cell r="J4">
            <v>39.760982099241666</v>
          </cell>
        </row>
      </sheetData>
      <sheetData sheetId="17">
        <row r="4">
          <cell r="J4">
            <v>5.345266396854889</v>
          </cell>
        </row>
      </sheetData>
      <sheetData sheetId="18">
        <row r="4">
          <cell r="J4">
            <v>5.4199967884208524</v>
          </cell>
        </row>
      </sheetData>
      <sheetData sheetId="19">
        <row r="4">
          <cell r="J4">
            <v>13.749415129357386</v>
          </cell>
        </row>
      </sheetData>
      <sheetData sheetId="20">
        <row r="4">
          <cell r="J4">
            <v>2.6810540337989837</v>
          </cell>
        </row>
      </sheetData>
      <sheetData sheetId="21">
        <row r="4">
          <cell r="J4">
            <v>14.770977636277566</v>
          </cell>
        </row>
      </sheetData>
      <sheetData sheetId="22">
        <row r="4">
          <cell r="J4">
            <v>8.4875334240388796</v>
          </cell>
        </row>
      </sheetData>
      <sheetData sheetId="23">
        <row r="4">
          <cell r="J4">
            <v>12.140421745247805</v>
          </cell>
        </row>
      </sheetData>
      <sheetData sheetId="24">
        <row r="4">
          <cell r="J4">
            <v>4.0236308994682286</v>
          </cell>
        </row>
      </sheetData>
      <sheetData sheetId="25">
        <row r="4">
          <cell r="J4">
            <v>19.953960394361513</v>
          </cell>
        </row>
      </sheetData>
      <sheetData sheetId="26">
        <row r="4">
          <cell r="J4">
            <v>51.468275234022094</v>
          </cell>
        </row>
      </sheetData>
      <sheetData sheetId="27">
        <row r="4">
          <cell r="J4">
            <v>1.9948708745664125</v>
          </cell>
        </row>
      </sheetData>
      <sheetData sheetId="28">
        <row r="4">
          <cell r="J4">
            <v>38.849241030119018</v>
          </cell>
        </row>
      </sheetData>
      <sheetData sheetId="29">
        <row r="4">
          <cell r="J4">
            <v>45.269213426224994</v>
          </cell>
        </row>
      </sheetData>
      <sheetData sheetId="30">
        <row r="4">
          <cell r="J4">
            <v>2.6864645593747638</v>
          </cell>
        </row>
      </sheetData>
      <sheetData sheetId="31">
        <row r="4">
          <cell r="J4">
            <v>4.74735061684457</v>
          </cell>
        </row>
      </sheetData>
      <sheetData sheetId="32">
        <row r="4">
          <cell r="J4">
            <v>2.9423898786548519</v>
          </cell>
        </row>
      </sheetData>
      <sheetData sheetId="33">
        <row r="4">
          <cell r="J4">
            <v>256.00177113791801</v>
          </cell>
        </row>
      </sheetData>
      <sheetData sheetId="34">
        <row r="4">
          <cell r="J4">
            <v>0.98159937929150576</v>
          </cell>
        </row>
      </sheetData>
      <sheetData sheetId="35">
        <row r="4">
          <cell r="J4">
            <v>12.392844267225398</v>
          </cell>
        </row>
      </sheetData>
      <sheetData sheetId="36">
        <row r="4">
          <cell r="J4">
            <v>19.479973484245875</v>
          </cell>
        </row>
      </sheetData>
      <sheetData sheetId="37">
        <row r="4">
          <cell r="J4">
            <v>10.503947552727389</v>
          </cell>
        </row>
      </sheetData>
      <sheetData sheetId="38">
        <row r="4">
          <cell r="J4">
            <v>8.2343202989641657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13.17+37.53</f>
        <v>50.7</v>
      </c>
      <c r="M2" t="s">
        <v>59</v>
      </c>
      <c r="N2" s="9">
        <f>599.86</f>
        <v>599.86</v>
      </c>
      <c r="P2" t="s">
        <v>8</v>
      </c>
      <c r="Q2" s="10">
        <f>N2+K2+H2</f>
        <v>676.79000000000008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0.1517948692105329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4458.5828461785604</v>
      </c>
      <c r="D7" s="20">
        <f>(C7*[1]Feuil1!$K$2-C4)/C4</f>
        <v>0.56411348882902468</v>
      </c>
      <c r="E7" s="31">
        <f>C7-C7/(1+D7)</f>
        <v>1608.0333956291097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1245.9671702965245</v>
      </c>
    </row>
    <row r="9" spans="2:20">
      <c r="M9" s="17" t="str">
        <f>IF(C13&gt;C7*Params!F8,B13,"Others")</f>
        <v>ETH</v>
      </c>
      <c r="N9" s="18">
        <f>IF(C13&gt;C7*0.1,C13,C7)</f>
        <v>1269.343674529541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599.86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256.00177113791801</v>
      </c>
    </row>
    <row r="12" spans="2:20">
      <c r="B12" s="7" t="s">
        <v>4</v>
      </c>
      <c r="C12" s="1">
        <f>[2]BTC!J4</f>
        <v>1245.9671702965245</v>
      </c>
      <c r="D12" s="20">
        <f>C12/$C$7</f>
        <v>0.27945363208052526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1087.410230214578</v>
      </c>
    </row>
    <row r="13" spans="2:20">
      <c r="B13" s="7" t="s">
        <v>19</v>
      </c>
      <c r="C13" s="1">
        <f>[2]ETH!J4</f>
        <v>1269.343674529541</v>
      </c>
      <c r="D13" s="20">
        <f t="shared" ref="D13:D55" si="0">C13/$C$7</f>
        <v>0.28469666670374694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599.86</v>
      </c>
      <c r="D14" s="20">
        <f t="shared" si="0"/>
        <v>0.13454050775666049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256.00177113791801</v>
      </c>
      <c r="D15" s="20">
        <f t="shared" si="0"/>
        <v>5.7417744599573037E-2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212.74350344622908</v>
      </c>
      <c r="D16" s="20">
        <f t="shared" si="0"/>
        <v>4.7715498575645172E-2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2.5221018399687378E-2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2.3774370390101041E-2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1.4029121395290757E-2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63.383692178981576</v>
      </c>
      <c r="D20" s="20">
        <f t="shared" si="0"/>
        <v>1.4216107307125081E-2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1.1371326214887952E-2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38.849241030119018</v>
      </c>
      <c r="D22" s="20">
        <f t="shared" si="0"/>
        <v>8.7133608077769823E-3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51.468275234022094</v>
      </c>
      <c r="D23" s="20">
        <f t="shared" si="0"/>
        <v>1.1543639988238734E-2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44.925456051055946</v>
      </c>
      <c r="D24" s="20">
        <f t="shared" si="0"/>
        <v>1.0076173887754813E-2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45.269213426224994</v>
      </c>
      <c r="D25" s="20">
        <f t="shared" si="0"/>
        <v>1.0153274030788756E-2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39.760982099241666</v>
      </c>
      <c r="D26" s="20">
        <f t="shared" si="0"/>
        <v>8.9178520330334774E-3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5.8830352389844373E-3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24.502440181325738</v>
      </c>
      <c r="D28" s="20">
        <f t="shared" si="0"/>
        <v>5.4955668710578555E-3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19.953960394361513</v>
      </c>
      <c r="D29" s="20">
        <f t="shared" si="0"/>
        <v>4.4754041996694083E-3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19.479973484245875</v>
      </c>
      <c r="D30" s="20">
        <f t="shared" si="0"/>
        <v>4.3690953283378169E-3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13.749415129357386</v>
      </c>
      <c r="D31" s="20">
        <f t="shared" si="0"/>
        <v>3.0838083767226561E-3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14.985972769522723</v>
      </c>
      <c r="D32" s="20">
        <f t="shared" si="0"/>
        <v>3.3611515781000146E-3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12.001562073601027</v>
      </c>
      <c r="D33" s="20">
        <f t="shared" si="0"/>
        <v>2.6917885094111314E-3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12.392844267225398</v>
      </c>
      <c r="D34" s="20">
        <f t="shared" si="0"/>
        <v>2.7795478282628015E-3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14.770977636277566</v>
      </c>
      <c r="D35" s="20">
        <f t="shared" si="0"/>
        <v>3.3129310693279439E-3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12.140421745247805</v>
      </c>
      <c r="D36" s="20">
        <f t="shared" si="0"/>
        <v>2.7229328609769646E-3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2.3550083876986883E-3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8.4875334240388796</v>
      </c>
      <c r="D38" s="20">
        <f t="shared" si="0"/>
        <v>1.9036392766175741E-3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5.345266396854889</v>
      </c>
      <c r="D39" s="20">
        <f t="shared" si="0"/>
        <v>1.198871161816877E-3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5.7228146751203504</v>
      </c>
      <c r="D40" s="20">
        <f t="shared" si="0"/>
        <v>1.2835501486812922E-3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4.74735061684457</v>
      </c>
      <c r="D41" s="20">
        <f t="shared" si="0"/>
        <v>1.0647667163824288E-3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5.4199967884208524</v>
      </c>
      <c r="D42" s="20">
        <f t="shared" si="0"/>
        <v>1.2156321807648628E-3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4.1267576299272211</v>
      </c>
      <c r="D43" s="20">
        <f t="shared" si="0"/>
        <v>9.2557607928363478E-4</v>
      </c>
    </row>
    <row r="44" spans="2:14">
      <c r="B44" s="22" t="s">
        <v>23</v>
      </c>
      <c r="C44" s="9">
        <f>[2]LUNA!J4</f>
        <v>4.0236308994682286</v>
      </c>
      <c r="D44" s="20">
        <f t="shared" si="0"/>
        <v>9.0244614450012335E-4</v>
      </c>
    </row>
    <row r="45" spans="2:14">
      <c r="B45" s="22" t="s">
        <v>36</v>
      </c>
      <c r="C45" s="9">
        <f>[2]AMP!$J$4</f>
        <v>3.7524955835763127</v>
      </c>
      <c r="D45" s="20">
        <f t="shared" si="0"/>
        <v>8.4163414991661912E-4</v>
      </c>
    </row>
    <row r="46" spans="2:14">
      <c r="B46" s="7" t="s">
        <v>25</v>
      </c>
      <c r="C46" s="1">
        <f>[2]POLIS!J4</f>
        <v>3.1042443682394625</v>
      </c>
      <c r="D46" s="20">
        <f t="shared" si="0"/>
        <v>6.9624014520669995E-4</v>
      </c>
    </row>
    <row r="47" spans="2:14">
      <c r="B47" s="22" t="s">
        <v>40</v>
      </c>
      <c r="C47" s="9">
        <f>[2]SHPING!$J$4</f>
        <v>2.9423898786548519</v>
      </c>
      <c r="D47" s="20">
        <f t="shared" si="0"/>
        <v>6.5993836610589538E-4</v>
      </c>
    </row>
    <row r="48" spans="2:14">
      <c r="B48" s="22" t="s">
        <v>50</v>
      </c>
      <c r="C48" s="9">
        <f>[2]KAVA!$J$4</f>
        <v>2.6810540337989837</v>
      </c>
      <c r="D48" s="20">
        <f t="shared" si="0"/>
        <v>6.0132426071142942E-4</v>
      </c>
    </row>
    <row r="49" spans="2:4">
      <c r="B49" s="22" t="s">
        <v>62</v>
      </c>
      <c r="C49" s="10">
        <f>[2]SEI!$J$4</f>
        <v>2.6864645593747638</v>
      </c>
      <c r="D49" s="20">
        <f t="shared" si="0"/>
        <v>6.0253776862693618E-4</v>
      </c>
    </row>
    <row r="50" spans="2:4">
      <c r="B50" s="22" t="s">
        <v>65</v>
      </c>
      <c r="C50" s="10">
        <f>[2]DYDX!$J$4</f>
        <v>8.2343202989641657</v>
      </c>
      <c r="D50" s="20">
        <f t="shared" si="0"/>
        <v>1.8468469877198268E-3</v>
      </c>
    </row>
    <row r="51" spans="2:4">
      <c r="B51" s="22" t="s">
        <v>66</v>
      </c>
      <c r="C51" s="10">
        <f>[2]TIA!$J$4</f>
        <v>10.503947552727389</v>
      </c>
      <c r="D51" s="20">
        <f t="shared" si="0"/>
        <v>2.3558937705352489E-3</v>
      </c>
    </row>
    <row r="52" spans="2:4">
      <c r="B52" s="7" t="s">
        <v>28</v>
      </c>
      <c r="C52" s="1">
        <f>[2]ATLAS!O47</f>
        <v>2.1507685076694898</v>
      </c>
      <c r="D52" s="20">
        <f t="shared" si="0"/>
        <v>4.8238836910093703E-4</v>
      </c>
    </row>
    <row r="53" spans="2:4">
      <c r="B53" s="22" t="s">
        <v>63</v>
      </c>
      <c r="C53" s="10">
        <f>[2]MEME!$J$4</f>
        <v>1.9948708745664125</v>
      </c>
      <c r="D53" s="20">
        <f t="shared" si="0"/>
        <v>4.4742263256949705E-4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3.8056792001842408E-4</v>
      </c>
    </row>
    <row r="55" spans="2:4">
      <c r="B55" s="22" t="s">
        <v>43</v>
      </c>
      <c r="C55" s="9">
        <f>[2]TRX!$J$4</f>
        <v>0.98159937929150576</v>
      </c>
      <c r="D55" s="20">
        <f t="shared" si="0"/>
        <v>2.2015950205631638E-4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2023-12-26T14:25:12Z</dcterms:modified>
</cp:coreProperties>
</file>