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43" l="1"/>
  <c r="C7" l="1"/>
  <c r="D55" l="1"/>
  <c r="D21"/>
  <c r="D49"/>
  <c r="D51"/>
  <c r="D39"/>
  <c r="D31"/>
  <c r="N9"/>
  <c r="D37"/>
  <c r="D46"/>
  <c r="D29"/>
  <c r="D16"/>
  <c r="D24"/>
  <c r="N8"/>
  <c r="D28"/>
  <c r="D44"/>
  <c r="D33"/>
  <c r="D54"/>
  <c r="Q3"/>
  <c r="D14"/>
  <c r="D13"/>
  <c r="D19"/>
  <c r="D53"/>
  <c r="D17"/>
  <c r="D15"/>
  <c r="D26"/>
  <c r="D41"/>
  <c r="D7"/>
  <c r="E7" s="1"/>
  <c r="D20"/>
  <c r="D12"/>
  <c r="D50"/>
  <c r="D52"/>
  <c r="D35"/>
  <c r="D32"/>
  <c r="M8"/>
  <c r="D18"/>
  <c r="D27"/>
  <c r="D40"/>
  <c r="M9"/>
  <c r="D47"/>
  <c r="D45"/>
  <c r="D30"/>
  <c r="D48"/>
  <c r="D42"/>
  <c r="D38"/>
  <c r="D23"/>
  <c r="D22"/>
  <c r="D34"/>
  <c r="D25"/>
  <c r="D36"/>
  <c r="D43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<sst xmlns="http://schemas.openxmlformats.org/spreadsheetml/2006/main" count="107" uniqueCount="67">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</sst>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1292.0817296637144</c:v>
                </c:pt>
                <c:pt idx="1">
                  <c:v>1298.3683262032635</c:v>
                </c:pt>
                <c:pt idx="2">
                  <c:v>553.11</c:v>
                </c:pt>
                <c:pt idx="3">
                  <c:v>277.96334125984293</c:v>
                </c:pt>
                <c:pt idx="4">
                  <c:v>231.32932826748709</c:v>
                </c:pt>
                <c:pt idx="5">
                  <c:v>825.8472098651481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1292.0817296637144</v>
          </cell>
        </row>
      </sheetData>
      <sheetData sheetId="1">
        <row r="4">
          <cell r="J4">
            <v>1298.3683262032635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2.5670006985006966</v>
          </cell>
        </row>
      </sheetData>
      <sheetData sheetId="4">
        <row r="47">
          <cell r="M47">
            <v>111.75</v>
          </cell>
          <cell r="O47">
            <v>2.2410816066391348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2.7271126083938877</v>
          </cell>
        </row>
      </sheetData>
      <sheetData sheetId="8">
        <row r="4">
          <cell r="J4">
            <v>41.90953772092498</v>
          </cell>
        </row>
      </sheetData>
      <sheetData sheetId="9">
        <row r="4">
          <cell r="J4">
            <v>10.584811575043387</v>
          </cell>
        </row>
      </sheetData>
      <sheetData sheetId="10">
        <row r="4">
          <cell r="J4">
            <v>21.355914928131469</v>
          </cell>
        </row>
      </sheetData>
      <sheetData sheetId="11">
        <row r="4">
          <cell r="J4">
            <v>12.50869266230286</v>
          </cell>
        </row>
      </sheetData>
      <sheetData sheetId="12">
        <row r="4">
          <cell r="J4">
            <v>53.65505861784073</v>
          </cell>
        </row>
      </sheetData>
      <sheetData sheetId="13">
        <row r="4">
          <cell r="J4">
            <v>3.2986822800757563</v>
          </cell>
        </row>
      </sheetData>
      <sheetData sheetId="14">
        <row r="4">
          <cell r="J4">
            <v>231.32932826748709</v>
          </cell>
        </row>
      </sheetData>
      <sheetData sheetId="15">
        <row r="4">
          <cell r="J4">
            <v>5.172162690788574</v>
          </cell>
        </row>
      </sheetData>
      <sheetData sheetId="16">
        <row r="4">
          <cell r="J4">
            <v>48.144087068625531</v>
          </cell>
        </row>
      </sheetData>
      <sheetData sheetId="17">
        <row r="4">
          <cell r="J4">
            <v>6.2994273314059779</v>
          </cell>
        </row>
      </sheetData>
      <sheetData sheetId="18">
        <row r="4">
          <cell r="J4">
            <v>5.3634300684330594</v>
          </cell>
        </row>
      </sheetData>
      <sheetData sheetId="19">
        <row r="4">
          <cell r="J4">
            <v>13.692480363984998</v>
          </cell>
        </row>
      </sheetData>
      <sheetData sheetId="20">
        <row r="4">
          <cell r="J4">
            <v>2.4625277548805693</v>
          </cell>
        </row>
      </sheetData>
      <sheetData sheetId="21">
        <row r="4">
          <cell r="J4">
            <v>15.008698722490411</v>
          </cell>
        </row>
      </sheetData>
      <sheetData sheetId="22">
        <row r="4">
          <cell r="J4">
            <v>8.592498657252845</v>
          </cell>
        </row>
      </sheetData>
      <sheetData sheetId="23">
        <row r="4">
          <cell r="J4">
            <v>10.925860568757152</v>
          </cell>
        </row>
      </sheetData>
      <sheetData sheetId="24">
        <row r="4">
          <cell r="J4">
            <v>5.6316253249297583</v>
          </cell>
        </row>
      </sheetData>
      <sheetData sheetId="25">
        <row r="4">
          <cell r="J4">
            <v>17.433219312183574</v>
          </cell>
        </row>
      </sheetData>
      <sheetData sheetId="26">
        <row r="4">
          <cell r="J4">
            <v>51.340703451583735</v>
          </cell>
        </row>
      </sheetData>
      <sheetData sheetId="27">
        <row r="4">
          <cell r="J4">
            <v>1.7077335756742855</v>
          </cell>
        </row>
      </sheetData>
      <sheetData sheetId="28">
        <row r="4">
          <cell r="J4">
            <v>28.815510701291615</v>
          </cell>
        </row>
      </sheetData>
      <sheetData sheetId="29">
        <row r="4">
          <cell r="J4">
            <v>39.340592917984296</v>
          </cell>
        </row>
      </sheetData>
      <sheetData sheetId="30">
        <row r="4">
          <cell r="J4">
            <v>2.9536706880951731</v>
          </cell>
        </row>
      </sheetData>
      <sheetData sheetId="31">
        <row r="4">
          <cell r="J4">
            <v>4.4062601276283875</v>
          </cell>
        </row>
      </sheetData>
      <sheetData sheetId="32">
        <row r="4">
          <cell r="J4">
            <v>2.7235276402142667</v>
          </cell>
        </row>
      </sheetData>
      <sheetData sheetId="33">
        <row r="4">
          <cell r="J4">
            <v>277.96334125984293</v>
          </cell>
        </row>
      </sheetData>
      <sheetData sheetId="34">
        <row r="4">
          <cell r="J4">
            <v>1.0023207574110966</v>
          </cell>
        </row>
      </sheetData>
      <sheetData sheetId="35">
        <row r="4">
          <cell r="J4">
            <v>11.43367494110357</v>
          </cell>
        </row>
      </sheetData>
      <sheetData sheetId="36">
        <row r="4">
          <cell r="J4">
            <v>18.229050343561497</v>
          </cell>
        </row>
      </sheetData>
      <sheetData sheetId="37">
        <row r="4">
          <cell r="J4">
            <v>23.359389407372859</v>
          </cell>
        </row>
      </sheetData>
      <sheetData sheetId="38">
        <row r="4">
          <cell r="J4">
            <v>17.384071151641876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553.11</f>
        <v>553.11</v>
      </c>
      <c r="P2" t="s">
        <v>8</v>
      </c>
      <c r="Q2" s="10">
        <f>N2+K2+H2</f>
        <v>610.19000000000005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0.13624266166977558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4478.6999352594576</v>
      </c>
      <c r="D7" s="20">
        <f>(C7*[1]Feuil1!$K$2-C4)/C4</f>
        <v>0.57117075600852218</v>
      </c>
      <c r="E7" s="31">
        <f>C7-C7/(1+D7)</f>
        <v>1628.1504847100073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1292.0817296637144</v>
      </c>
    </row>
    <row r="9" spans="2:20">
      <c r="M9" s="17" t="str">
        <f>IF(C13&gt;C7*Params!F8,B13,"Others")</f>
        <v>BTC</v>
      </c>
      <c r="N9" s="18">
        <f>IF(C13&gt;C7*0.1,C13,C7)</f>
        <v>1298.3683262032635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553.11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277.96334125984293</v>
      </c>
    </row>
    <row r="12" spans="2:20">
      <c r="B12" s="7" t="s">
        <v>19</v>
      </c>
      <c r="C12" s="1">
        <f>[2]ETH!J4</f>
        <v>1292.0817296637144</v>
      </c>
      <c r="D12" s="20">
        <f>C12/$C$7</f>
        <v>0.2884948195550105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231.32932826748709</v>
      </c>
    </row>
    <row r="13" spans="2:20">
      <c r="B13" s="7" t="s">
        <v>4</v>
      </c>
      <c r="C13" s="1">
        <f>[2]BTC!J4</f>
        <v>1298.3683262032635</v>
      </c>
      <c r="D13" s="20">
        <f t="shared" ref="D13:D55" si="0">C13/$C$7</f>
        <v>0.28989848504509091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825.8472098651481</v>
      </c>
      <c r="Q13" s="23"/>
    </row>
    <row r="14" spans="2:20">
      <c r="B14" s="7" t="s">
        <v>59</v>
      </c>
      <c r="C14" s="1">
        <f>$N$2</f>
        <v>553.11</v>
      </c>
      <c r="D14" s="20">
        <f t="shared" si="0"/>
        <v>0.12349789179791469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277.96334125984293</v>
      </c>
      <c r="D15" s="20">
        <f t="shared" si="0"/>
        <v>6.2063399039422387E-2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231.32932826748709</v>
      </c>
      <c r="D16" s="20">
        <f t="shared" si="0"/>
        <v>5.1650999533659502E-2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2.4951437161535618E-2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2.0095117177075666E-2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1.3966106438067588E-2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51.340703451583735</v>
      </c>
      <c r="D20" s="20">
        <f t="shared" si="0"/>
        <v>1.1463305020145203E-2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53.65505861784073</v>
      </c>
      <c r="D21" s="20">
        <f t="shared" si="0"/>
        <v>1.1980052111870811E-2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1.132024934308596E-2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41.90953772092498</v>
      </c>
      <c r="D23" s="20">
        <f t="shared" si="0"/>
        <v>9.3575230148784452E-3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28.815510701291615</v>
      </c>
      <c r="D24" s="20">
        <f t="shared" si="0"/>
        <v>6.4339007117748086E-3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39.340592917984296</v>
      </c>
      <c r="D25" s="20">
        <f t="shared" si="0"/>
        <v>8.7839313833614173E-3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48.144087068625531</v>
      </c>
      <c r="D26" s="20">
        <f t="shared" si="0"/>
        <v>1.0749567455859593E-2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21.355914928131469</v>
      </c>
      <c r="D27" s="20">
        <f t="shared" si="0"/>
        <v>4.7683290322717928E-3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18.229050343561497</v>
      </c>
      <c r="D28" s="20">
        <f t="shared" si="0"/>
        <v>4.0701655853408857E-3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17.433219312183574</v>
      </c>
      <c r="D29" s="20">
        <f t="shared" si="0"/>
        <v>3.892473165022082E-3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1.4245205287749193E-3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13.692480363984998</v>
      </c>
      <c r="D31" s="20">
        <f t="shared" si="0"/>
        <v>3.0572444151009577E-3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12.50869266230286</v>
      </c>
      <c r="D32" s="20">
        <f t="shared" si="0"/>
        <v>2.7929293864555837E-3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15.008698722490411</v>
      </c>
      <c r="D33" s="20">
        <f t="shared" si="0"/>
        <v>3.3511284389318966E-3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11.43367494110357</v>
      </c>
      <c r="D34" s="20">
        <f t="shared" si="0"/>
        <v>2.552900418956333E-3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10.925860568757152</v>
      </c>
      <c r="D35" s="20">
        <f t="shared" si="0"/>
        <v>2.4395160932173948E-3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10.584811575043387</v>
      </c>
      <c r="D36" s="20">
        <f t="shared" si="0"/>
        <v>2.3633669877529302E-3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23.359389407372859</v>
      </c>
      <c r="D37" s="20">
        <f t="shared" si="0"/>
        <v>5.2156629702899745E-3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17.384071151641876</v>
      </c>
      <c r="D38" s="20">
        <f t="shared" si="0"/>
        <v>3.8814994089651582E-3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2.3444303373254946E-3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8.592498657252845</v>
      </c>
      <c r="D40" s="20">
        <f t="shared" si="0"/>
        <v>1.9185251929040139E-3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5.172162690788574</v>
      </c>
      <c r="D41" s="20">
        <f t="shared" si="0"/>
        <v>1.1548357258921707E-3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5.3634300684330594</v>
      </c>
      <c r="D42" s="20">
        <f t="shared" si="0"/>
        <v>1.1975417299579254E-3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6.2994273314059779</v>
      </c>
      <c r="D43" s="20">
        <f t="shared" si="0"/>
        <v>1.4065303374786243E-3</v>
      </c>
    </row>
    <row r="44" spans="2:14">
      <c r="B44" s="22" t="s">
        <v>56</v>
      </c>
      <c r="C44" s="9">
        <f>[2]SHIB!$J$4</f>
        <v>4.4062601276283875</v>
      </c>
      <c r="D44" s="20">
        <f t="shared" si="0"/>
        <v>9.8382570641520912E-4</v>
      </c>
    </row>
    <row r="45" spans="2:14">
      <c r="B45" s="22" t="s">
        <v>23</v>
      </c>
      <c r="C45" s="9">
        <f>[2]LUNA!J4</f>
        <v>5.6316253249297583</v>
      </c>
      <c r="D45" s="20">
        <f t="shared" si="0"/>
        <v>1.2574241200205591E-3</v>
      </c>
    </row>
    <row r="46" spans="2:14">
      <c r="B46" s="22" t="s">
        <v>36</v>
      </c>
      <c r="C46" s="9">
        <f>[2]AMP!$J$4</f>
        <v>3.2986822800757563</v>
      </c>
      <c r="D46" s="20">
        <f t="shared" si="0"/>
        <v>7.3652674386739394E-4</v>
      </c>
    </row>
    <row r="47" spans="2:14">
      <c r="B47" s="22" t="s">
        <v>64</v>
      </c>
      <c r="C47" s="10">
        <f>[2]ACE!$J$4</f>
        <v>2.7271126083938877</v>
      </c>
      <c r="D47" s="20">
        <f t="shared" si="0"/>
        <v>6.0890719356395155E-4</v>
      </c>
    </row>
    <row r="48" spans="2:14">
      <c r="B48" s="22" t="s">
        <v>40</v>
      </c>
      <c r="C48" s="9">
        <f>[2]SHPING!$J$4</f>
        <v>2.7235276402142667</v>
      </c>
      <c r="D48" s="20">
        <f t="shared" si="0"/>
        <v>6.081067451678896E-4</v>
      </c>
    </row>
    <row r="49" spans="2:4">
      <c r="B49" s="22" t="s">
        <v>62</v>
      </c>
      <c r="C49" s="10">
        <f>[2]SEI!$J$4</f>
        <v>2.9536706880951731</v>
      </c>
      <c r="D49" s="20">
        <f t="shared" si="0"/>
        <v>6.5949287310851346E-4</v>
      </c>
    </row>
    <row r="50" spans="2:4">
      <c r="B50" s="22" t="s">
        <v>50</v>
      </c>
      <c r="C50" s="9">
        <f>[2]KAVA!$J$4</f>
        <v>2.4625277548805693</v>
      </c>
      <c r="D50" s="20">
        <f t="shared" si="0"/>
        <v>5.4983093095695666E-4</v>
      </c>
    </row>
    <row r="51" spans="2:4">
      <c r="B51" s="7" t="s">
        <v>25</v>
      </c>
      <c r="C51" s="1">
        <f>[2]POLIS!J4</f>
        <v>2.5670006985006966</v>
      </c>
      <c r="D51" s="20">
        <f t="shared" si="0"/>
        <v>5.7315755366673976E-4</v>
      </c>
    </row>
    <row r="52" spans="2:4">
      <c r="B52" s="7" t="s">
        <v>28</v>
      </c>
      <c r="C52" s="1">
        <f>[2]ATLAS!O47</f>
        <v>2.2410816066391348</v>
      </c>
      <c r="D52" s="20">
        <f t="shared" si="0"/>
        <v>5.0038663876447124E-4</v>
      </c>
    </row>
    <row r="53" spans="2:4">
      <c r="B53" s="22" t="s">
        <v>63</v>
      </c>
      <c r="C53" s="10">
        <f>[2]MEME!$J$4</f>
        <v>1.7077335756742855</v>
      </c>
      <c r="D53" s="20">
        <f t="shared" si="0"/>
        <v>3.8130118122667978E-4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3.7885851352568951E-4</v>
      </c>
    </row>
    <row r="55" spans="2:4">
      <c r="B55" s="22" t="s">
        <v>43</v>
      </c>
      <c r="C55" s="9">
        <f>[2]TRX!$J$4</f>
        <v>1.0023207574110966</v>
      </c>
      <c r="D55" s="20">
        <f t="shared" si="0"/>
        <v>2.2379725632434689E-4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2024-01-04T23:27:26Z</dcterms:modified>
</cp:coreProperties>
</file>