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2587648"/>
        <axId val="82589568"/>
      </lineChart>
      <dateAx>
        <axId val="825876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589568"/>
        <crosses val="autoZero"/>
        <lblOffset val="100"/>
      </dateAx>
      <valAx>
        <axId val="825895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5876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2779.153168932849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0.00724113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0.12471919</v>
      </c>
      <c r="C35" s="59">
        <f>(D35/B35)</f>
        <v/>
      </c>
      <c r="D35" s="60" t="n">
        <v>215.64</v>
      </c>
      <c r="E35" t="inlineStr">
        <is>
          <t>DCA1</t>
        </is>
      </c>
    </row>
    <row r="36">
      <c r="B36" s="23" t="n">
        <v>0.02510273</v>
      </c>
      <c r="C36" s="59">
        <f>(D36/B36)</f>
        <v/>
      </c>
      <c r="D36" s="60" t="n">
        <v>44.1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0.05693671</v>
      </c>
      <c r="C40" s="59">
        <f>(D40/B40)</f>
        <v/>
      </c>
      <c r="D40" s="60" t="n">
        <v>107.05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1.634783704549915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16.10617001</v>
      </c>
      <c r="C5" s="58">
        <f>(D5/B5)</f>
        <v/>
      </c>
      <c r="D5" s="58" t="n">
        <v>44.1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0.59985942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10.12966350442941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0.02906058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K30" sqref="K30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39.9377902126713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2.64960441</v>
      </c>
      <c r="C5" s="58">
        <f>(D5/B5)</f>
        <v/>
      </c>
      <c r="D5" s="58" t="n">
        <v>44.1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0.0167087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0.003703883154469359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355.7644748899322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0.00271795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0.58030469</v>
      </c>
      <c r="C11" s="58">
        <f>(D11/B11)</f>
        <v/>
      </c>
      <c r="D11" s="58" t="n">
        <v>165.27</v>
      </c>
      <c r="E11" t="inlineStr">
        <is>
          <t>DCA1</t>
        </is>
      </c>
      <c r="P11" s="58">
        <f>(SUM(P6:P9))</f>
        <v/>
      </c>
    </row>
    <row r="12">
      <c r="B12" s="83" t="n">
        <v>0.15384525</v>
      </c>
      <c r="C12" s="58">
        <f>(D12/B12)</f>
        <v/>
      </c>
      <c r="D12" s="58" t="n">
        <v>44.1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0.08515996132831538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0.29102607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7.600877611838182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7.709423</v>
      </c>
      <c r="C5" s="58">
        <f>(D5/B5)</f>
        <v/>
      </c>
      <c r="D5" s="58" t="n">
        <v>44.1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0.07949792999999999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58.69927009932972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0.00299596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0.1918749210975464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12.99626879109305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0.00235763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51803.15604324524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0.00035561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0.00747355</v>
      </c>
      <c r="C23" s="58">
        <f>(D23/B23)</f>
        <v/>
      </c>
      <c r="D23" s="58" t="n">
        <v>191.85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0.00164913</v>
      </c>
      <c r="C24" s="58">
        <f>(D24/B24)</f>
        <v/>
      </c>
      <c r="D24" s="58" t="n">
        <v>44.1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0.00206961</v>
      </c>
      <c r="C34" s="58">
        <f>(D34/B34)</f>
        <v/>
      </c>
      <c r="D34" s="58" t="n">
        <v>60.95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0.7463328340742028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3.219422606909083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0.02016419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19.39722478869377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0.00247963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69.92622946464374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0.00133469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0.7078832392471571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0.05838977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0.0001250348425662677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5020.47704474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0.9349332125424628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0.32893872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48.53469011</v>
      </c>
      <c r="C7" s="58">
        <f>(D7/B7)</f>
        <v/>
      </c>
      <c r="D7" s="58" t="n">
        <v>44.1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  <c r="U9" t="inlineStr">
        <is>
          <t>DCA2*</t>
        </is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SUM(B10,B11,B14,B15)</f>
        <v/>
      </c>
      <c r="S10" s="58" t="n">
        <v>0</v>
      </c>
      <c r="T10" s="58">
        <f>SUM(D10,D11,D14,D15)</f>
        <v/>
      </c>
      <c r="U10" t="inlineStr">
        <is>
          <t>*</t>
        </is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1"/>
    <col width="9.140625" customWidth="1" style="25" min="362" max="16384"/>
  </cols>
  <sheetData>
    <row r="1"/>
    <row r="2"/>
    <row r="3">
      <c r="I3" t="inlineStr">
        <is>
          <t>Actual Price :</t>
        </is>
      </c>
      <c r="J3" s="79" t="n">
        <v>0.0260155208868841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0.06762752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1.372767205897603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0.3498678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3.232064450321663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23.8991302</v>
      </c>
      <c r="C6" s="58">
        <f>(D6/B6)</f>
        <v/>
      </c>
      <c r="D6" s="58" t="n">
        <v>44.1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0.10290843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2"/>
    <col width="9.140625" customWidth="1" style="25" min="38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0.9307697269216131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0.07634290000000001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9.751985603361463e-06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275.37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0.004853732751778108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10" workbookViewId="0">
      <selection activeCell="N25" sqref="N25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109.2429020961454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6.10688338</v>
      </c>
      <c r="C16" s="58">
        <f>(D16/B16)</f>
        <v/>
      </c>
      <c r="D16" s="58" t="n">
        <v>128.64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0.06468936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1.91528865</v>
      </c>
      <c r="C18" s="58">
        <f>(D18/B18)</f>
        <v/>
      </c>
      <c r="D18" s="58" t="n">
        <v>44.1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0.1320521835004282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0.26491802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7.417267145322007</v>
      </c>
      <c r="M3" t="inlineStr">
        <is>
          <t>Objectif :</t>
        </is>
      </c>
      <c r="N3" s="1">
        <f>(INDEX(N5:N15,MATCH(MAX(O6),O5:O15,0))/0.85)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(B11*J3)</f>
        <v/>
      </c>
      <c r="K4" s="4">
        <f>(J4/D11-1)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8">
        <f>(T5/R5)</f>
        <v/>
      </c>
      <c r="T5" s="58">
        <f>D5+5.6807*B9</f>
        <v/>
      </c>
    </row>
    <row r="6">
      <c r="B6" s="2" t="n">
        <v>0.00274524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-B9</f>
        <v/>
      </c>
      <c r="O6" s="79">
        <f>P6/N6</f>
        <v/>
      </c>
      <c r="P6" s="58">
        <f>-D9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$B$11/4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$B$11/4</f>
        <v/>
      </c>
      <c r="O8" s="79">
        <f>($C$5*[1]Params!K10)</f>
        <v/>
      </c>
      <c r="P8" s="58">
        <f>(O8*N8)</f>
        <v/>
      </c>
      <c r="R8" s="1">
        <f>B9-B9</f>
        <v/>
      </c>
      <c r="S8" s="58" t="n">
        <v>0</v>
      </c>
      <c r="T8" s="59">
        <f>-P6+N6*5.6808</f>
        <v/>
      </c>
    </row>
    <row r="9" s="25">
      <c r="B9" s="1" t="n">
        <v>-0.5379</v>
      </c>
      <c r="C9" s="58">
        <f>D9/B9</f>
        <v/>
      </c>
      <c r="D9" s="58">
        <f>-4.07933077</f>
        <v/>
      </c>
      <c r="E9" s="58" t="n"/>
      <c r="G9" s="58" t="n"/>
      <c r="H9" s="58" t="n"/>
      <c r="J9" s="58" t="n"/>
      <c r="N9" s="1">
        <f>$B$11/4</f>
        <v/>
      </c>
      <c r="O9" s="79">
        <f>($C$5*[1]Params!K11)</f>
        <v/>
      </c>
      <c r="P9" s="58">
        <f>(O9*N9)</f>
        <v/>
      </c>
      <c r="R9" s="18" t="n"/>
      <c r="S9" s="59" t="n"/>
      <c r="T9" s="59" t="n"/>
    </row>
    <row r="10">
      <c r="C10" s="58" t="n"/>
      <c r="D10" s="58" t="n"/>
      <c r="E10" s="58" t="n"/>
      <c r="F10" t="inlineStr">
        <is>
          <t>Moy</t>
        </is>
      </c>
      <c r="G10" s="58">
        <f>(D11/B11)</f>
        <v/>
      </c>
      <c r="H10" s="58" t="n"/>
      <c r="J10" s="58" t="n"/>
      <c r="O10" s="58" t="n"/>
      <c r="P10" s="58" t="n"/>
    </row>
    <row r="11">
      <c r="B11" s="1">
        <f>(SUM(B5:B10))</f>
        <v/>
      </c>
      <c r="C11" s="58" t="n"/>
      <c r="D11" s="58">
        <f>(SUM(D5:D10))</f>
        <v/>
      </c>
      <c r="E11" s="58" t="n"/>
      <c r="G11" s="58" t="n"/>
      <c r="H11" s="58" t="n"/>
      <c r="J11" s="58" t="n"/>
      <c r="O11" s="58" t="n"/>
      <c r="P11" s="58">
        <f>(SUM(P6:P9))</f>
        <v/>
      </c>
    </row>
    <row r="12"/>
    <row r="13">
      <c r="O13" s="58" t="n"/>
      <c r="P13" s="58" t="n"/>
    </row>
    <row r="14">
      <c r="O14" s="58" t="n"/>
      <c r="P14" s="58" t="n"/>
    </row>
    <row r="15"/>
    <row r="16"/>
    <row r="17"/>
    <row r="18"/>
    <row r="19">
      <c r="R19">
        <f>(SUM(R5:R18))</f>
        <v/>
      </c>
      <c r="T19" s="58">
        <f>(SUM(T5:T18))</f>
        <v/>
      </c>
    </row>
  </sheetData>
  <conditionalFormatting sqref="C5 C8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0.5627741005570429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0.86409945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5"/>
    <col width="9.140625" customWidth="1" style="25" min="34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18.02564972583052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0.00399676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5"/>
    <col width="9.140625" customWidth="1" style="25" min="346" max="16384"/>
  </cols>
  <sheetData>
    <row r="1"/>
    <row r="2"/>
    <row r="3">
      <c r="I3" t="inlineStr">
        <is>
          <t>Actual Price :</t>
        </is>
      </c>
      <c r="J3" s="79" t="n">
        <v>3.094561909438139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0.00079147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0.4429032363911423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0.004918668355184971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2"/>
    <col width="9.140625" customWidth="1" style="25" min="35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10.32832620568351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2.48e-05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0.5926761381731338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0.7804502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122.48898156</v>
      </c>
      <c r="C7" s="58">
        <f>(D7/B7)</f>
        <v/>
      </c>
      <c r="D7" s="58" t="n">
        <v>44.1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0.1917923950985028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0.58399617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2024-02-16T20:30:17Z</dcterms:modified>
  <cp:lastModifiedBy>Tiko</cp:lastModifiedBy>
</cp:coreProperties>
</file>