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2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5060736"/>
        <axId val="75062656"/>
      </lineChart>
      <dateAx>
        <axId val="7506073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5062656"/>
        <crosses val="autoZero"/>
        <lblOffset val="100"/>
      </dateAx>
      <valAx>
        <axId val="7506265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506073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40" sqref="B40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1779.202808760033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0.00578923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0.10432805</v>
      </c>
      <c r="C35" s="57">
        <f>(D35/B35)</f>
        <v/>
      </c>
      <c r="D35" s="23" t="n">
        <v>169.8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0.02132549</v>
      </c>
      <c r="C36" s="57">
        <f>(D36/B36)</f>
        <v/>
      </c>
      <c r="D36" s="23" t="n">
        <v>35.7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0.04717442</v>
      </c>
      <c r="C40" s="57">
        <f>(D40/B40)</f>
        <v/>
      </c>
      <c r="D40" s="23" t="n">
        <v>85.84999999999999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1.296386740684531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10.53199674</v>
      </c>
      <c r="C5" s="56">
        <f>(D5/B5)</f>
        <v/>
      </c>
      <c r="D5" s="56" t="n">
        <v>35.7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0.55054899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7.001509012694691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0.02127307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B10" sqref="B10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10.63235832144976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2.32561106</v>
      </c>
      <c r="C5" s="56">
        <f>(D5/B5)</f>
        <v/>
      </c>
      <c r="D5" s="56" t="n">
        <v>35.7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0.01436633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0.62217761</v>
      </c>
      <c r="C10" s="56">
        <f>(D10/B10)</f>
        <v/>
      </c>
      <c r="D10" s="56" t="n">
        <v>9.15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0.001582130227805791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2" sqref="B12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223.4937674068158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0.00181315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0.5153727299999999</v>
      </c>
      <c r="C11" s="56">
        <f>(D11/B11)</f>
        <v/>
      </c>
      <c r="D11" s="56" t="n">
        <v>148.59</v>
      </c>
      <c r="E11" t="inlineStr">
        <is>
          <t>DCA1</t>
        </is>
      </c>
      <c r="P11" s="56">
        <f>(SUM(P6:P9))</f>
        <v/>
      </c>
    </row>
    <row r="12">
      <c r="B12" s="69" t="n">
        <v>0.1227746</v>
      </c>
      <c r="C12" s="56">
        <f>(D12/B12)</f>
        <v/>
      </c>
      <c r="D12" s="56" t="n">
        <v>35.7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0.07019653772328753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0.25926684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4.128532218623121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6.38217231</v>
      </c>
      <c r="C5" s="56">
        <f>(D5/B5)</f>
        <v/>
      </c>
      <c r="D5" s="56" t="n">
        <v>35.7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0.06154913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41" sqref="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28.56969229304298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0.00289165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3.487380370118756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1.97945953</v>
      </c>
      <c r="C5" s="56">
        <f>(D5/B5)</f>
        <v/>
      </c>
      <c r="D5" s="56" t="n">
        <v>9.359999999999999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0.00198646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1.80053621171674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4.93337468</v>
      </c>
      <c r="C5" s="56">
        <f>(D5/B5)</f>
        <v/>
      </c>
      <c r="D5" s="56" t="n">
        <v>10.77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0.0167703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33999.87322820212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0.00034353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0.00642041</v>
      </c>
      <c r="C23" s="56">
        <f>(D23/B23)</f>
        <v/>
      </c>
      <c r="D23" s="56" t="n">
        <v>148.17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0.00144441</v>
      </c>
      <c r="C24" s="56">
        <f>(D24/B24)</f>
        <v/>
      </c>
      <c r="D24" s="56" t="n">
        <v>35.7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0.00162163</v>
      </c>
      <c r="C34" s="56">
        <f>(D34/B34)</f>
        <v/>
      </c>
      <c r="D34" s="56" t="n">
        <v>42.05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2:U21"/>
  <sheetViews>
    <sheetView workbookViewId="0">
      <selection activeCell="P7" sqref="P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10.74267310232336</v>
      </c>
      <c r="M3" t="inlineStr">
        <is>
          <t>Objectif :</t>
        </is>
      </c>
      <c r="N3" s="24">
        <f>(INDEX(N5:N15,MATCH(MAX(O6:O7),O5:O15,0))/0.9)</f>
        <v/>
      </c>
      <c r="O3" s="57">
        <f>(MAX(O6:O7)*0.85)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6">
        <f>(D5/B5)</f>
        <v/>
      </c>
      <c r="D5" s="56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0.00212178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9.45</f>
        <v/>
      </c>
      <c r="P6" s="56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2*($B$5/5)-N6</f>
        <v/>
      </c>
      <c r="O7" s="56">
        <f>C8</f>
        <v/>
      </c>
      <c r="P7" s="56">
        <f>(O7*N7)</f>
        <v/>
      </c>
      <c r="Q7" t="inlineStr">
        <is>
          <t>Done</t>
        </is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3*($B$5/5)-N6-N7</f>
        <v/>
      </c>
      <c r="O8" s="56">
        <f>($C$5*Params!K10)</f>
        <v/>
      </c>
      <c r="P8" s="56">
        <f>(O8*N8)</f>
        <v/>
      </c>
      <c r="R8" s="1">
        <f>B8</f>
        <v/>
      </c>
      <c r="S8" s="56">
        <f>(T8/R8)</f>
        <v/>
      </c>
      <c r="T8" s="56">
        <f>D8</f>
        <v/>
      </c>
      <c r="U8" s="57" t="n"/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($B$5/5)</f>
        <v/>
      </c>
      <c r="O9" s="56">
        <f>($C$5*Params!K11)</f>
        <v/>
      </c>
      <c r="P9" s="56">
        <f>(O9*N9)</f>
        <v/>
      </c>
      <c r="R9" s="1" t="n"/>
      <c r="S9" s="56" t="n"/>
      <c r="T9" s="56" t="n"/>
      <c r="U9" s="57" t="n"/>
    </row>
    <row r="10">
      <c r="B10">
        <f>(SUM(B5:B9))</f>
        <v/>
      </c>
      <c r="C10" s="56" t="n"/>
      <c r="D10" s="56">
        <f>(SUM(D5:D9))</f>
        <v/>
      </c>
      <c r="O10" s="56" t="n"/>
      <c r="P10" s="56" t="n"/>
      <c r="R10" s="1" t="n"/>
      <c r="S10" s="56" t="n"/>
      <c r="T10" s="57" t="n"/>
    </row>
    <row r="11">
      <c r="O11" s="56" t="n"/>
      <c r="P11" s="56">
        <f>(SUM(P6:P9))</f>
        <v/>
      </c>
    </row>
    <row r="12"/>
    <row r="13"/>
    <row r="14"/>
    <row r="15"/>
    <row r="16"/>
    <row r="17"/>
    <row r="18"/>
    <row r="19"/>
    <row r="20"/>
    <row r="21">
      <c r="R21">
        <f>(SUM(R5:R20))</f>
        <v/>
      </c>
      <c r="T21" s="56">
        <f>(SUM(T5:T20))</f>
        <v/>
      </c>
    </row>
  </sheetData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5"/>
  <sheetViews>
    <sheetView workbookViewId="0">
      <selection activeCell="O31" sqref="O3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67.50585959455361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0.0009241400000000001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7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0.4436044546951292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0.05307736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/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6.270147559522047e-05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4729.9961427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0.6196772327620343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0.3054281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37.87734163</v>
      </c>
      <c r="C7" s="56">
        <f>(D7/B7)</f>
        <v/>
      </c>
      <c r="D7" s="56" t="n">
        <v>35.7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0.614415570818702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2.3810057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0.21534154</v>
      </c>
      <c r="C7" s="58" t="n">
        <v>0</v>
      </c>
      <c r="D7" s="26">
        <f>(B7*C7)</f>
        <v/>
      </c>
      <c r="E7" s="56">
        <f>(B7*J3)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1.172654578144492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20.19272295</v>
      </c>
      <c r="C6" s="56">
        <f>(D6/B6)</f>
        <v/>
      </c>
      <c r="D6" s="56" t="n">
        <v>35.7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0.09596842999999999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7.788982674751198e-06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249.63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5"/>
  <sheetViews>
    <sheetView workbookViewId="0">
      <selection activeCell="P24" sqref="P2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32.37888552105157</v>
      </c>
      <c r="M3" t="inlineStr">
        <is>
          <t>Objectif :</t>
        </is>
      </c>
      <c r="N3" s="24">
        <f>(INDEX(N5:N26,MATCH(MAX(O6:O8,O23:O24,O14:O15),O5:O26,0))/0.9)</f>
        <v/>
      </c>
      <c r="O3" s="57">
        <f>(MAX(O14:O15,O23:O24,O6:O8)*0.85)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(B41*J3)</f>
        <v/>
      </c>
      <c r="K4" s="4">
        <f>(J4/D41-1)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(3*($R$13+N14+$R$21)/5-N14-N15)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5.86747838</v>
      </c>
      <c r="C17" s="56">
        <f>(D17/B17)</f>
        <v/>
      </c>
      <c r="D17" s="56" t="n">
        <v>112.92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0.055952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1.79740679</v>
      </c>
      <c r="C19" s="56">
        <f>(D19/B19)</f>
        <v/>
      </c>
      <c r="D19" s="56" t="n">
        <v>35.9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</f>
        <v/>
      </c>
      <c r="S23" s="57">
        <f>T23/R23</f>
        <v/>
      </c>
      <c r="T23" s="56">
        <f>D37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(3*($R$15+$N$23+$R$19)/5-$N$23-N24)</f>
        <v/>
      </c>
      <c r="O25" s="56">
        <f>($S$15*Params!K10)</f>
        <v/>
      </c>
      <c r="P25" s="56">
        <f>(O25*N25)</f>
        <v/>
      </c>
      <c r="R25" s="24">
        <f>B39</f>
        <v/>
      </c>
      <c r="S25" s="56">
        <f>C39</f>
        <v/>
      </c>
      <c r="T25" s="56">
        <f>D39</f>
        <v/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S39" s="56" t="n"/>
      <c r="T39" s="56" t="n"/>
    </row>
    <row r="40">
      <c r="C40" s="56" t="n"/>
      <c r="D40" s="56" t="n"/>
      <c r="E40" s="56" t="n"/>
      <c r="S40" s="56" t="n"/>
      <c r="T40" s="56" t="n"/>
    </row>
    <row r="41">
      <c r="B41" s="24">
        <f>(SUM(B5:B40))</f>
        <v/>
      </c>
      <c r="C41" s="56" t="n"/>
      <c r="D41" s="56">
        <f>(SUM(D5:D40))</f>
        <v/>
      </c>
      <c r="E41" s="56" t="n"/>
      <c r="F41" t="inlineStr">
        <is>
          <t>Moy</t>
        </is>
      </c>
      <c r="G41" s="56">
        <f>(D41/B41)</f>
        <v/>
      </c>
      <c r="R41" s="24">
        <f>(SUM(R5:R36))</f>
        <v/>
      </c>
      <c r="S41" s="56" t="n"/>
      <c r="T41" s="56">
        <f>(SUM(T5:T36))</f>
        <v/>
      </c>
      <c r="V41" t="inlineStr">
        <is>
          <t>Moy</t>
        </is>
      </c>
      <c r="W41" s="56">
        <f>(T41/R41)</f>
        <v/>
      </c>
    </row>
    <row r="42">
      <c r="M42" s="24" t="n"/>
      <c r="S42" s="56" t="n"/>
      <c r="T42" s="56" t="n"/>
    </row>
    <row r="43"/>
    <row r="44"/>
    <row r="45">
      <c r="N45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1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9 O16:O17 O25: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1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0.09300710172833092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0.21256353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4.078217336924326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1.81639438</v>
      </c>
      <c r="C5" s="56">
        <f>(D5/B5)</f>
        <v/>
      </c>
      <c r="D5" s="56" t="n">
        <v>10.05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0.00242074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5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0.5462038539092179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0.72398359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6"/>
  <sheetViews>
    <sheetView workbookViewId="0">
      <selection activeCell="Q7" sqref="Q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0.09832065507019604</v>
      </c>
      <c r="M3" t="inlineStr">
        <is>
          <t>Objectif :</t>
        </is>
      </c>
      <c r="N3" s="29">
        <f>(INDEX(N5:N27,MATCH(MAX(O6),O5:O27,0))/0.9)</f>
        <v/>
      </c>
      <c r="O3" s="3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($B$5+$R$8)/5</f>
        <v/>
      </c>
      <c r="O7" s="56">
        <f>($C$5*Params!K9)</f>
        <v/>
      </c>
      <c r="P7" s="56">
        <f>(O7*N7)</f>
        <v/>
      </c>
      <c r="R7" s="24">
        <f>B7+B10</f>
        <v/>
      </c>
      <c r="S7" s="56">
        <f>(C7)</f>
        <v/>
      </c>
      <c r="T7" s="56">
        <f>D7+D10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C11" s="56" t="n"/>
      <c r="D11" s="56" t="n"/>
      <c r="F11" t="inlineStr">
        <is>
          <t>Moy</t>
        </is>
      </c>
      <c r="G11" s="56">
        <f>(D12/B12)</f>
        <v/>
      </c>
      <c r="O11" s="56" t="n"/>
      <c r="P11" s="56">
        <f>(SUM(P6:P9))</f>
        <v/>
      </c>
      <c r="R11" s="24" t="n"/>
      <c r="S11" s="56" t="n"/>
      <c r="T11" s="56" t="n"/>
    </row>
    <row r="12">
      <c r="B12" s="19">
        <f>(SUM(B5:B11))</f>
        <v/>
      </c>
      <c r="C12" s="56" t="n"/>
      <c r="D12" s="56">
        <f>(SUM(D5:D11))</f>
        <v/>
      </c>
      <c r="O12" s="56" t="n"/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  <c r="V22" s="57" t="n"/>
    </row>
    <row r="23"/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S35" s="56" t="n"/>
      <c r="T35" s="56" t="n"/>
    </row>
    <row r="36">
      <c r="R36" s="24">
        <f>(SUM(R5:R35))</f>
        <v/>
      </c>
      <c r="S36" s="56" t="n"/>
      <c r="T36" s="56">
        <f>(SUM(T5:T35))</f>
        <v/>
      </c>
      <c r="V36" t="inlineStr">
        <is>
          <t>Moy</t>
        </is>
      </c>
      <c r="W36" s="56">
        <f>(T36/R36)</f>
        <v/>
      </c>
    </row>
  </sheetData>
  <conditionalFormatting sqref="C5 C9:C10 G11 O7:O9 S5 S8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tabSelected="1"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0.6232511436689622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0.004001312680062199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0.1641040720690581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4" workbookViewId="0">
      <selection activeCell="L46" sqref="L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679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0.001928514492871078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24.8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6.6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5.15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6.99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0.23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0.41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0.19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$C$30</formula>
    </cfRule>
    <cfRule type="cellIs" priority="6" operator="greaterThan" dxfId="1">
      <formula>$C$30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(-39/3)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0.2824996484220487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0.644344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104.75144953</v>
      </c>
      <c r="C7" s="56">
        <f>(D7/B7)</f>
        <v/>
      </c>
      <c r="D7" s="56" t="n">
        <v>35.7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0.09936461332223689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0.54425488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2023-10-27T08:03:55Z</dcterms:modified>
  <cp:lastModifiedBy>Tiko</cp:lastModifiedBy>
</cp:coreProperties>
</file>