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38" l="1"/>
  <c r="C35" l="1"/>
  <c r="C42"/>
  <c r="C25"/>
  <c r="C48"/>
  <c r="C32"/>
  <c r="C22"/>
  <c r="C29"/>
  <c r="C33" l="1"/>
  <c r="C50"/>
  <c r="C36"/>
  <c r="C41"/>
  <c r="C34"/>
  <c r="C37"/>
  <c r="C23"/>
  <c r="C26"/>
  <c r="C20"/>
  <c r="C40" l="1"/>
  <c r="C21"/>
  <c r="C24" l="1"/>
  <c r="C13" l="1"/>
  <c r="C12"/>
  <c r="C27" l="1"/>
  <c r="C31" l="1"/>
  <c r="C15"/>
  <c r="C14" l="1"/>
  <c r="C7" l="1"/>
  <c r="N8" l="1"/>
  <c r="D38"/>
  <c r="D21"/>
  <c r="D13"/>
  <c r="D19"/>
  <c r="D34"/>
  <c r="Q3"/>
  <c r="D15"/>
  <c r="D29"/>
  <c r="D46"/>
  <c r="D30"/>
  <c r="D37"/>
  <c r="D28"/>
  <c r="D16"/>
  <c r="D35"/>
  <c r="D41"/>
  <c r="D49"/>
  <c r="D31"/>
  <c r="D27"/>
  <c r="D20"/>
  <c r="D22"/>
  <c r="M8"/>
  <c r="D17"/>
  <c r="M9"/>
  <c r="D25"/>
  <c r="D33"/>
  <c r="D7"/>
  <c r="E7" s="1"/>
  <c r="D45"/>
  <c r="D43"/>
  <c r="D23"/>
  <c r="N9"/>
  <c r="D32"/>
  <c r="D39"/>
  <c r="D40"/>
  <c r="D50"/>
  <c r="D42"/>
  <c r="D26"/>
  <c r="D47"/>
  <c r="D36"/>
  <c r="D24"/>
  <c r="D44"/>
  <c r="D48"/>
  <c r="D18"/>
  <c r="D12"/>
  <c r="D14"/>
  <c r="M10" l="1"/>
  <c r="N10"/>
  <c r="M11" l="1"/>
  <c r="N11"/>
  <c r="N12" l="1"/>
  <c r="M12"/>
  <c r="N13" l="1"/>
  <c r="M13"/>
  <c r="N14" l="1"/>
  <c r="M14"/>
  <c r="N15" l="1"/>
  <c r="M15"/>
  <c r="M16" l="1"/>
  <c r="N16"/>
  <c r="N17" l="1"/>
  <c r="M17"/>
  <c r="N18" l="1"/>
  <c r="M18"/>
  <c r="M19" l="1"/>
  <c r="N19"/>
  <c r="N20" l="1"/>
  <c r="M20"/>
  <c r="N21" l="1"/>
  <c r="M21"/>
  <c r="M22" s="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<sst xmlns="http://schemas.openxmlformats.org/spreadsheetml/2006/main" count="100" uniqueCount="61">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</sst>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1019.397132304261</c:v>
                </c:pt>
                <c:pt idx="1">
                  <c:v>952.48349708834508</c:v>
                </c:pt>
                <c:pt idx="2">
                  <c:v>953.85407751001753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952.48349708834508</v>
          </cell>
        </row>
      </sheetData>
      <sheetData sheetId="1">
        <row r="4">
          <cell r="J4">
            <v>1019.397132304261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0.97434761374445189</v>
          </cell>
        </row>
      </sheetData>
      <sheetData sheetId="4">
        <row r="46">
          <cell r="M46">
            <v>82.26</v>
          </cell>
          <cell r="O46">
            <v>2.1915677458734475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31.563047919613364</v>
          </cell>
        </row>
      </sheetData>
      <sheetData sheetId="8">
        <row r="4">
          <cell r="J4">
            <v>6.4481015144508511</v>
          </cell>
        </row>
      </sheetData>
      <sheetData sheetId="9">
        <row r="4">
          <cell r="J4">
            <v>14.986818625588837</v>
          </cell>
        </row>
      </sheetData>
      <sheetData sheetId="10">
        <row r="4">
          <cell r="J4">
            <v>8.745876528390534</v>
          </cell>
        </row>
      </sheetData>
      <sheetData sheetId="11">
        <row r="4">
          <cell r="J4">
            <v>33.675722020458721</v>
          </cell>
        </row>
      </sheetData>
      <sheetData sheetId="12">
        <row r="4">
          <cell r="J4">
            <v>1.5349372088750051</v>
          </cell>
        </row>
      </sheetData>
      <sheetData sheetId="13">
        <row r="4">
          <cell r="J4">
            <v>145.63593184100964</v>
          </cell>
        </row>
      </sheetData>
      <sheetData sheetId="14">
        <row r="4">
          <cell r="J4">
            <v>4.3347418393424242</v>
          </cell>
        </row>
      </sheetData>
      <sheetData sheetId="15">
        <row r="4">
          <cell r="J4">
            <v>28.126907266593204</v>
          </cell>
        </row>
      </sheetData>
      <sheetData sheetId="16">
        <row r="4">
          <cell r="J4">
            <v>3.6481295304108916</v>
          </cell>
        </row>
      </sheetData>
      <sheetData sheetId="17">
        <row r="4">
          <cell r="J4">
            <v>7.1606635732502601</v>
          </cell>
        </row>
      </sheetData>
      <sheetData sheetId="18">
        <row r="4">
          <cell r="J4">
            <v>9.4189708031787269</v>
          </cell>
        </row>
      </sheetData>
      <sheetData sheetId="19">
        <row r="4">
          <cell r="J4">
            <v>8.801646135663157</v>
          </cell>
        </row>
      </sheetData>
      <sheetData sheetId="20">
        <row r="4">
          <cell r="J4">
            <v>11.363101600778627</v>
          </cell>
        </row>
      </sheetData>
      <sheetData sheetId="21">
        <row r="4">
          <cell r="J4">
            <v>1.1801825623186717</v>
          </cell>
        </row>
      </sheetData>
      <sheetData sheetId="22">
        <row r="4">
          <cell r="J4">
            <v>21.837169473926249</v>
          </cell>
        </row>
      </sheetData>
      <sheetData sheetId="23">
        <row r="4">
          <cell r="J4">
            <v>33.669589445184485</v>
          </cell>
        </row>
      </sheetData>
      <sheetData sheetId="24">
        <row r="4">
          <cell r="J4">
            <v>37.633993178400416</v>
          </cell>
        </row>
      </sheetData>
      <sheetData sheetId="25">
        <row r="4">
          <cell r="J4">
            <v>25.898755679304209</v>
          </cell>
        </row>
      </sheetData>
      <sheetData sheetId="26">
        <row r="4">
          <cell r="J4">
            <v>3.5102704382857146</v>
          </cell>
        </row>
      </sheetData>
      <sheetData sheetId="27">
        <row r="4">
          <cell r="J4">
            <v>173.11169006295702</v>
          </cell>
        </row>
      </sheetData>
      <sheetData sheetId="28">
        <row r="4">
          <cell r="J4">
            <v>0.8679612013383835</v>
          </cell>
        </row>
      </sheetData>
      <sheetData sheetId="29">
        <row r="4">
          <cell r="J4">
            <v>7.7338117411255194</v>
          </cell>
        </row>
      </sheetData>
      <sheetData sheetId="30">
        <row r="4">
          <cell r="J4">
            <v>17.082803781712521</v>
          </cell>
        </row>
      </sheetData>
      <sheetData sheetId="31">
        <row r="4">
          <cell r="J4">
            <v>5.5394763184312525</v>
          </cell>
        </row>
      </sheetData>
      <sheetData sheetId="32">
        <row r="4">
          <cell r="J4">
            <v>1.859681258942941</v>
          </cell>
        </row>
      </sheetData>
      <sheetData sheetId="33">
        <row r="4">
          <cell r="J4">
            <v>2.528743253292089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7</v>
      </c>
      <c r="N2" s="9">
        <f>93.5</f>
        <v>93.5</v>
      </c>
      <c r="P2" t="s">
        <v>8</v>
      </c>
      <c r="Q2" s="10">
        <f>N2+K2+H2</f>
        <v>155.61000000000001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5.274804281018327E-2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2950.0620631550473</v>
      </c>
      <c r="D7" s="20">
        <f>(C7*[1]Feuil1!$K$2-C4)/C4</f>
        <v>7.6405965305169743E-2</v>
      </c>
      <c r="E7" s="31">
        <f>C7-C7/(1+D7)</f>
        <v>209.40272249570717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1019.397132304261</v>
      </c>
    </row>
    <row r="9" spans="2:20">
      <c r="M9" s="17" t="str">
        <f>IF(C13&gt;C7*[2]Params!F8,B13,"Others")</f>
        <v>ETH</v>
      </c>
      <c r="N9" s="18">
        <f>IF(C13&gt;C7*0.1,C13,C7)</f>
        <v>952.48349708834508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953.85407751001753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1019.397132304261</v>
      </c>
      <c r="D12" s="20">
        <f>C12/$C$7</f>
        <v>0.34555108010644053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952.48349708834508</v>
      </c>
      <c r="D13" s="20">
        <f t="shared" ref="D13:D50" si="0">C13/$C$7</f>
        <v>0.32286896909201912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173.11169006295702</v>
      </c>
      <c r="D14" s="20">
        <f t="shared" si="0"/>
        <v>5.8680694289467476E-2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145.63593184100964</v>
      </c>
      <c r="D15" s="20">
        <f t="shared" si="0"/>
        <v>4.9367073886321625E-2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7</v>
      </c>
      <c r="C16" s="1">
        <f>$N$2</f>
        <v>93.5</v>
      </c>
      <c r="D16" s="20">
        <f t="shared" si="0"/>
        <v>3.1694248459302972E-2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2.7884159125799599E-2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2.3440184823110166E-2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45.14</v>
      </c>
      <c r="D19" s="20">
        <f>C19/$C$7</f>
        <v>1.5301372999496642E-2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37.633993178400416</v>
      </c>
      <c r="D20" s="20">
        <f t="shared" si="0"/>
        <v>1.2757017436491293E-2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33.669589445184485</v>
      </c>
      <c r="D21" s="20">
        <f t="shared" si="0"/>
        <v>1.1413180036346544E-2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33.675722020458721</v>
      </c>
      <c r="D22" s="20">
        <f t="shared" si="0"/>
        <v>1.1415258831688117E-2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31.563047919613364</v>
      </c>
      <c r="D23" s="20">
        <f t="shared" si="0"/>
        <v>1.0699113186065366E-2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28.126907266593204</v>
      </c>
      <c r="D24" s="20">
        <f t="shared" si="0"/>
        <v>9.5343442491890827E-3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25.898755679304209</v>
      </c>
      <c r="D25" s="20">
        <f t="shared" si="0"/>
        <v>8.7790545164347748E-3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21.837169473926249</v>
      </c>
      <c r="D26" s="20">
        <f t="shared" si="0"/>
        <v>7.4022745984441158E-3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17.082803781712521</v>
      </c>
      <c r="D27" s="20">
        <f t="shared" si="0"/>
        <v>5.7906591169959035E-3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5.7524213513836511E-3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14.986818625588837</v>
      </c>
      <c r="D29" s="20">
        <f t="shared" si="0"/>
        <v>5.0801706217531769E-3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4.4066869515608405E-3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8.801646135663157</v>
      </c>
      <c r="D31" s="20">
        <f t="shared" si="0"/>
        <v>2.9835460906371333E-3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11.363101600778627</v>
      </c>
      <c r="D32" s="20">
        <f t="shared" si="0"/>
        <v>3.8518178118008674E-3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9.4189708031787269</v>
      </c>
      <c r="D33" s="20">
        <f t="shared" si="0"/>
        <v>3.1928042873461712E-3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8.745876528390534</v>
      </c>
      <c r="D34" s="20">
        <f t="shared" si="0"/>
        <v>2.9646415367400609E-3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7.7338117411255194</v>
      </c>
      <c r="D35" s="20">
        <f t="shared" si="0"/>
        <v>2.6215759450342966E-3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7.1606635732502601</v>
      </c>
      <c r="D36" s="20">
        <f t="shared" si="0"/>
        <v>2.4272925179045345E-3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6.4481015144508511</v>
      </c>
      <c r="D37" s="20">
        <f t="shared" si="0"/>
        <v>2.1857511389284817E-3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5.5394763184312525</v>
      </c>
      <c r="D38" s="20">
        <f t="shared" si="0"/>
        <v>1.8777490777624065E-3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1.8304699644945033E-3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4.3347418393424242</v>
      </c>
      <c r="D40" s="20">
        <f t="shared" si="0"/>
        <v>1.4693731001396231E-3</v>
      </c>
    </row>
    <row r="41" spans="2:14">
      <c r="B41" s="22" t="s">
        <v>33</v>
      </c>
      <c r="C41" s="1">
        <f>[2]EGLD!$J$4</f>
        <v>3.6481295304108916</v>
      </c>
      <c r="D41" s="20">
        <f t="shared" si="0"/>
        <v>1.236628061481958E-3</v>
      </c>
    </row>
    <row r="42" spans="2:14">
      <c r="B42" s="22" t="s">
        <v>56</v>
      </c>
      <c r="C42" s="9">
        <f>[2]SHIB!$J$4</f>
        <v>3.5102704382857146</v>
      </c>
      <c r="D42" s="20">
        <f t="shared" si="0"/>
        <v>1.1898971489879549E-3</v>
      </c>
    </row>
    <row r="43" spans="2:14">
      <c r="B43" s="22" t="s">
        <v>40</v>
      </c>
      <c r="C43" s="9">
        <f>[2]SHPING!$J$4</f>
        <v>2.528743253292089</v>
      </c>
      <c r="D43" s="20">
        <f t="shared" si="0"/>
        <v>8.5718306908690457E-4</v>
      </c>
    </row>
    <row r="44" spans="2:14">
      <c r="B44" s="7" t="s">
        <v>28</v>
      </c>
      <c r="C44" s="1">
        <f>[2]ATLAS!O46</f>
        <v>2.1915677458734475</v>
      </c>
      <c r="D44" s="20">
        <f t="shared" si="0"/>
        <v>7.4288869147708656E-4</v>
      </c>
    </row>
    <row r="45" spans="2:14">
      <c r="B45" s="22" t="s">
        <v>50</v>
      </c>
      <c r="C45" s="9">
        <f>[2]KAVA!$J$4</f>
        <v>1.859681258942941</v>
      </c>
      <c r="D45" s="20">
        <f t="shared" si="0"/>
        <v>6.3038716444969967E-4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5.7517217050861112E-4</v>
      </c>
    </row>
    <row r="47" spans="2:14">
      <c r="B47" s="22" t="s">
        <v>36</v>
      </c>
      <c r="C47" s="9">
        <f>[2]AMP!$J$4</f>
        <v>1.5349372088750051</v>
      </c>
      <c r="D47" s="20">
        <f t="shared" si="0"/>
        <v>5.2030675152420778E-4</v>
      </c>
    </row>
    <row r="48" spans="2:14">
      <c r="B48" s="22" t="s">
        <v>23</v>
      </c>
      <c r="C48" s="9">
        <f>[2]LUNA!J4</f>
        <v>1.1801825623186717</v>
      </c>
      <c r="D48" s="20">
        <f t="shared" si="0"/>
        <v>4.0005346906379457E-4</v>
      </c>
    </row>
    <row r="49" spans="2:4">
      <c r="B49" s="7" t="s">
        <v>25</v>
      </c>
      <c r="C49" s="1">
        <f>[2]POLIS!J4</f>
        <v>0.97434761374445189</v>
      </c>
      <c r="D49" s="20">
        <f t="shared" si="0"/>
        <v>3.3028037813631676E-4</v>
      </c>
    </row>
    <row r="50" spans="2:4">
      <c r="B50" s="22" t="s">
        <v>43</v>
      </c>
      <c r="C50" s="9">
        <f>[2]TRX!$J$4</f>
        <v>0.8679612013383835</v>
      </c>
      <c r="D50" s="20">
        <f t="shared" si="0"/>
        <v>2.9421794618453279E-4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2023-10-27T07:45:20Z</dcterms:modified>
</cp:coreProperties>
</file>