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Q2" s="1"/>
  <c r="K2"/>
  <c r="T2"/>
  <c r="H2"/>
  <c r="C50" l="1"/>
  <c r="C26" i="2" l="1"/>
  <c r="C14" i="1" l="1"/>
  <c r="C4"/>
  <c r="C36"/>
  <c r="C25"/>
  <c r="C45" l="1"/>
  <c r="C47" l="1"/>
  <c r="C46" l="1"/>
  <c r="C48"/>
  <c r="C18"/>
  <c r="C19"/>
  <c r="C44" l="1"/>
  <c r="C31" l="1"/>
  <c r="C35" l="1"/>
  <c r="C24"/>
  <c r="C39" l="1"/>
  <c r="C33" l="1"/>
  <c r="C34" l="1"/>
  <c r="C30" l="1"/>
  <c r="C23" l="1"/>
  <c r="C49" l="1"/>
  <c r="C22" l="1"/>
  <c r="C26" l="1"/>
  <c r="C29" l="1"/>
  <c r="C32"/>
  <c r="C28"/>
  <c r="C13" l="1"/>
  <c r="C12" l="1"/>
  <c r="C41" l="1"/>
  <c r="C37" l="1"/>
  <c r="C42" l="1"/>
  <c r="C15"/>
  <c r="C38" l="1"/>
  <c r="C40" l="1"/>
  <c r="C27" l="1"/>
  <c r="C43" l="1"/>
  <c r="C21" l="1"/>
  <c r="C16" l="1"/>
  <c r="C20" l="1"/>
  <c r="C17" l="1"/>
  <c r="C7" s="1"/>
  <c r="D20" s="1"/>
  <c r="M9" l="1"/>
  <c r="N10" s="1"/>
  <c r="D18"/>
  <c r="D39"/>
  <c r="D43"/>
  <c r="D30"/>
  <c r="D31"/>
  <c r="M8"/>
  <c r="D23"/>
  <c r="D35"/>
  <c r="D24"/>
  <c r="D16"/>
  <c r="D41"/>
  <c r="D32"/>
  <c r="D7"/>
  <c r="E7" s="1"/>
  <c r="D49"/>
  <c r="D33"/>
  <c r="N9"/>
  <c r="D42"/>
  <c r="D45"/>
  <c r="N8"/>
  <c r="D34"/>
  <c r="D22"/>
  <c r="D21"/>
  <c r="D19"/>
  <c r="D29"/>
  <c r="D26"/>
  <c r="D27"/>
  <c r="D48"/>
  <c r="D36"/>
  <c r="D14"/>
  <c r="D12"/>
  <c r="Q3"/>
  <c r="D47"/>
  <c r="D25"/>
  <c r="D50"/>
  <c r="D28"/>
  <c r="D37"/>
  <c r="D15"/>
  <c r="D40"/>
  <c r="D44"/>
  <c r="D17"/>
  <c r="D38"/>
  <c r="D13"/>
  <c r="D46"/>
  <c r="M10"/>
  <c r="M11" l="1"/>
  <c r="N11"/>
  <c r="M12" l="1"/>
  <c r="N12"/>
  <c r="M13" l="1"/>
  <c r="N13"/>
  <c r="N14" l="1"/>
  <c r="M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<sst xmlns="http://schemas.openxmlformats.org/spreadsheetml/2006/main" count="100" uniqueCount="62">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</sst>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1308.1929432691368</c:v>
                </c:pt>
                <c:pt idx="1">
                  <c:v>1224.2412960455349</c:v>
                </c:pt>
                <c:pt idx="2">
                  <c:v>272.90999999999997</c:v>
                </c:pt>
                <c:pt idx="3">
                  <c:v>224.03782502154255</c:v>
                </c:pt>
                <c:pt idx="4">
                  <c:v>934.59386548236751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1224.2412960455349</v>
          </cell>
        </row>
      </sheetData>
      <sheetData sheetId="1">
        <row r="4">
          <cell r="J4">
            <v>1308.1929432691368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3.4457226655316888</v>
          </cell>
        </row>
      </sheetData>
      <sheetData sheetId="4">
        <row r="47">
          <cell r="M47">
            <v>123.85</v>
          </cell>
          <cell r="O47">
            <v>1.4868903664603081</v>
          </cell>
        </row>
      </sheetData>
      <sheetData sheetId="5">
        <row r="4">
          <cell r="C4">
            <v>-101.66666666666667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48.028870744238745</v>
          </cell>
        </row>
      </sheetData>
      <sheetData sheetId="8">
        <row r="4">
          <cell r="J4">
            <v>9.7320412602147464</v>
          </cell>
        </row>
      </sheetData>
      <sheetData sheetId="9">
        <row r="4">
          <cell r="J4">
            <v>20.730185288437678</v>
          </cell>
        </row>
      </sheetData>
      <sheetData sheetId="10">
        <row r="4">
          <cell r="J4">
            <v>12.099408503694786</v>
          </cell>
        </row>
      </sheetData>
      <sheetData sheetId="11">
        <row r="4">
          <cell r="J4">
            <v>46.976170893017425</v>
          </cell>
        </row>
      </sheetData>
      <sheetData sheetId="12">
        <row r="4">
          <cell r="J4">
            <v>2.509526318669967</v>
          </cell>
        </row>
      </sheetData>
      <sheetData sheetId="13">
        <row r="4">
          <cell r="J4">
            <v>158.42320707576422</v>
          </cell>
        </row>
      </sheetData>
      <sheetData sheetId="14">
        <row r="4">
          <cell r="J4">
            <v>5.7898052749482583</v>
          </cell>
        </row>
      </sheetData>
      <sheetData sheetId="15">
        <row r="4">
          <cell r="J4">
            <v>40.576070189998212</v>
          </cell>
        </row>
      </sheetData>
      <sheetData sheetId="16">
        <row r="4">
          <cell r="J4">
            <v>6.2460218466850872</v>
          </cell>
        </row>
      </sheetData>
      <sheetData sheetId="17">
        <row r="4">
          <cell r="J4">
            <v>11.307248301609242</v>
          </cell>
        </row>
      </sheetData>
      <sheetData sheetId="18">
        <row r="4">
          <cell r="J4">
            <v>12.680472680589338</v>
          </cell>
        </row>
      </sheetData>
      <sheetData sheetId="19">
        <row r="4">
          <cell r="J4">
            <v>8.3173043750713944</v>
          </cell>
        </row>
      </sheetData>
      <sheetData sheetId="20">
        <row r="4">
          <cell r="J4">
            <v>12.192574712772863</v>
          </cell>
        </row>
      </sheetData>
      <sheetData sheetId="21">
        <row r="4">
          <cell r="J4">
            <v>4.4346456344269631</v>
          </cell>
        </row>
      </sheetData>
      <sheetData sheetId="22">
        <row r="4">
          <cell r="J4">
            <v>28.861440465318474</v>
          </cell>
        </row>
      </sheetData>
      <sheetData sheetId="23">
        <row r="4">
          <cell r="J4">
            <v>44.24007098347677</v>
          </cell>
        </row>
      </sheetData>
      <sheetData sheetId="24">
        <row r="4">
          <cell r="J4">
            <v>40.389032513588106</v>
          </cell>
        </row>
      </sheetData>
      <sheetData sheetId="25">
        <row r="4">
          <cell r="J4">
            <v>52.020383138695337</v>
          </cell>
        </row>
      </sheetData>
      <sheetData sheetId="26">
        <row r="4">
          <cell r="J4">
            <v>4.1632412732124946</v>
          </cell>
        </row>
      </sheetData>
      <sheetData sheetId="27">
        <row r="4">
          <cell r="J4">
            <v>224.03782502154255</v>
          </cell>
        </row>
      </sheetData>
      <sheetData sheetId="28">
        <row r="4">
          <cell r="J4">
            <v>0.96815192189616228</v>
          </cell>
        </row>
      </sheetData>
      <sheetData sheetId="29">
        <row r="4">
          <cell r="J4">
            <v>12.132362424200842</v>
          </cell>
        </row>
      </sheetData>
      <sheetData sheetId="30">
        <row r="4">
          <cell r="J4">
            <v>19.234528143379467</v>
          </cell>
        </row>
      </sheetData>
      <sheetData sheetId="31">
        <row r="4">
          <cell r="J4">
            <v>4.2578064903120447</v>
          </cell>
        </row>
      </sheetData>
      <sheetData sheetId="32">
        <row r="4">
          <cell r="J4">
            <v>2.4078912499012182</v>
          </cell>
        </row>
      </sheetData>
      <sheetData sheetId="33">
        <row r="4">
          <cell r="J4">
            <v>2.557799683826218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9.93+37.53+0.82</f>
        <v>48.28</v>
      </c>
      <c r="M2" t="s">
        <v>61</v>
      </c>
      <c r="N2" s="9">
        <f>260.78+12.13</f>
        <v>272.90999999999997</v>
      </c>
      <c r="P2" t="s">
        <v>8</v>
      </c>
      <c r="Q2" s="10">
        <f>N2+K2+H2</f>
        <v>321.37999999999994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8.050410833938873E-2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3992.0943990228184</v>
      </c>
      <c r="D7" s="20">
        <f>(C7*[1]Feuil1!$K$2-C4)/C4</f>
        <v>0.47262503893383839</v>
      </c>
      <c r="E7" s="31">
        <f>C7-C7/(1+D7)</f>
        <v>1281.2248338054274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1308.1929432691368</v>
      </c>
    </row>
    <row r="9" spans="2:20">
      <c r="M9" s="17" t="str">
        <f>IF(C13&gt;C7*[2]Params!F8,B13,"Others")</f>
        <v>ETH</v>
      </c>
      <c r="N9" s="18">
        <f>IF(C13&gt;C7*0.1,C13,C7)</f>
        <v>1224.2412960455349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272.90999999999997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224.03782502154255</v>
      </c>
    </row>
    <row r="12" spans="2:20">
      <c r="B12" s="7" t="s">
        <v>4</v>
      </c>
      <c r="C12" s="1">
        <f>[2]BTC!J4</f>
        <v>1308.1929432691368</v>
      </c>
      <c r="D12" s="20">
        <f>C12/$C$7</f>
        <v>0.32769589406236366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934.59386548236751</v>
      </c>
    </row>
    <row r="13" spans="2:20">
      <c r="B13" s="7" t="s">
        <v>19</v>
      </c>
      <c r="C13" s="1">
        <f>[2]ETH!J4</f>
        <v>1224.2412960455349</v>
      </c>
      <c r="D13" s="20">
        <f t="shared" ref="D13:D50" si="0">C13/$C$7</f>
        <v>0.3066664195979944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272.90999999999997</v>
      </c>
      <c r="D14" s="20">
        <f t="shared" si="0"/>
        <v>6.8362611882825886E-2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224.03782502154255</v>
      </c>
      <c r="D15" s="20">
        <f t="shared" si="0"/>
        <v>5.6120372573449755E-2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158.42320707576422</v>
      </c>
      <c r="D16" s="20">
        <f t="shared" si="0"/>
        <v>3.9684233698116689E-2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123.85</v>
      </c>
      <c r="D17" s="20">
        <f t="shared" si="0"/>
        <v>3.1023815476486704E-2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101.66666666666667</v>
      </c>
      <c r="D18" s="20">
        <f>C18/$C$7</f>
        <v>2.546699965099837E-2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61.82</v>
      </c>
      <c r="D19" s="20">
        <f>C19/$C$7</f>
        <v>1.548560575499724E-2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46.976170893017425</v>
      </c>
      <c r="D20" s="20">
        <f t="shared" si="0"/>
        <v>1.1767299617092275E-2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52.020383138695337</v>
      </c>
      <c r="D21" s="20">
        <f t="shared" si="0"/>
        <v>1.3030849959717598E-2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48.028870744238745</v>
      </c>
      <c r="D22" s="20">
        <f t="shared" si="0"/>
        <v>1.203099574899712E-2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44.24007098347677</v>
      </c>
      <c r="D23" s="20">
        <f t="shared" si="0"/>
        <v>1.1081920055373895E-2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40.389032513588106</v>
      </c>
      <c r="D24" s="20">
        <f t="shared" si="0"/>
        <v>1.0117253871420099E-2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48.28</v>
      </c>
      <c r="D25" s="20">
        <f t="shared" si="0"/>
        <v>1.2093902391641325E-2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40.576070189998212</v>
      </c>
      <c r="D26" s="20">
        <f t="shared" si="0"/>
        <v>1.0164105888861344E-2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49</v>
      </c>
      <c r="C27" s="1">
        <f>[2]LUNC!J4</f>
        <v>28.861440465318474</v>
      </c>
      <c r="D27" s="20">
        <f t="shared" si="0"/>
        <v>7.2296487959761556E-3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20.730185288437678</v>
      </c>
      <c r="D28" s="20">
        <f t="shared" si="0"/>
        <v>5.1928093918600709E-3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19.234528143379467</v>
      </c>
      <c r="D29" s="20">
        <f t="shared" si="0"/>
        <v>4.818154637848163E-3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12.680472680589338</v>
      </c>
      <c r="D30" s="20">
        <f t="shared" si="0"/>
        <v>3.1763959999776691E-3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12.192574712772863</v>
      </c>
      <c r="D31" s="20">
        <f t="shared" si="0"/>
        <v>3.0541799602127025E-3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12.099408503694786</v>
      </c>
      <c r="D32" s="20">
        <f t="shared" si="0"/>
        <v>3.0308422833529359E-3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12.132362424200842</v>
      </c>
      <c r="D33" s="20">
        <f t="shared" si="0"/>
        <v>3.0390970782581172E-3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11.307248301609242</v>
      </c>
      <c r="D34" s="20">
        <f t="shared" si="0"/>
        <v>2.8324100513196834E-3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9.7320412602147464</v>
      </c>
      <c r="D35" s="20">
        <f t="shared" si="0"/>
        <v>2.4378284397776132E-3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9</v>
      </c>
      <c r="D36" s="20">
        <f t="shared" si="0"/>
        <v>2.2544557068096918E-3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54</v>
      </c>
      <c r="C37" s="9">
        <f>[2]LINK!$J$4</f>
        <v>8.3173043750713944</v>
      </c>
      <c r="D37" s="20">
        <f t="shared" si="0"/>
        <v>2.0834438126281023E-3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6.2460218466850872</v>
      </c>
      <c r="D38" s="20">
        <f t="shared" si="0"/>
        <v>1.5645977330130227E-3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5.7898052749482583</v>
      </c>
      <c r="D39" s="20">
        <f t="shared" si="0"/>
        <v>1.4503177270471063E-3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23</v>
      </c>
      <c r="C40" s="9">
        <f>[2]LUNA!J4</f>
        <v>4.4346456344269631</v>
      </c>
      <c r="D40" s="20">
        <f t="shared" si="0"/>
        <v>1.1108569064680615E-3</v>
      </c>
    </row>
    <row r="41" spans="2:14">
      <c r="B41" s="22" t="s">
        <v>56</v>
      </c>
      <c r="C41" s="9">
        <f>[2]SHIB!$J$4</f>
        <v>4.1632412732124946</v>
      </c>
      <c r="D41" s="20">
        <f t="shared" si="0"/>
        <v>1.0428714496910619E-3</v>
      </c>
    </row>
    <row r="42" spans="2:14">
      <c r="B42" s="22" t="s">
        <v>37</v>
      </c>
      <c r="C42" s="9">
        <f>[2]GRT!$J$4</f>
        <v>4.2578064903120447</v>
      </c>
      <c r="D42" s="20">
        <f t="shared" si="0"/>
        <v>1.0665595711750371E-3</v>
      </c>
    </row>
    <row r="43" spans="2:14">
      <c r="B43" s="7" t="s">
        <v>28</v>
      </c>
      <c r="C43" s="1">
        <f>[2]ATLAS!O47</f>
        <v>1.4868903664603081</v>
      </c>
      <c r="D43" s="20">
        <f t="shared" si="0"/>
        <v>3.7245871911853283E-4</v>
      </c>
    </row>
    <row r="44" spans="2:14">
      <c r="B44" s="7" t="s">
        <v>25</v>
      </c>
      <c r="C44" s="1">
        <f>[2]POLIS!J4</f>
        <v>3.4457226655316888</v>
      </c>
      <c r="D44" s="20">
        <f t="shared" si="0"/>
        <v>8.6313656971015766E-4</v>
      </c>
    </row>
    <row r="45" spans="2:14">
      <c r="B45" s="22" t="s">
        <v>36</v>
      </c>
      <c r="C45" s="9">
        <f>[2]AMP!$J$4</f>
        <v>2.509526318669967</v>
      </c>
      <c r="D45" s="20">
        <f t="shared" si="0"/>
        <v>6.2862399227940266E-4</v>
      </c>
    </row>
    <row r="46" spans="2:14">
      <c r="B46" s="22" t="s">
        <v>40</v>
      </c>
      <c r="C46" s="9">
        <f>[2]SHPING!$J$4</f>
        <v>2.557799683826218</v>
      </c>
      <c r="D46" s="20">
        <f t="shared" si="0"/>
        <v>6.4071623267533803E-4</v>
      </c>
    </row>
    <row r="47" spans="2:14">
      <c r="B47" s="22" t="s">
        <v>50</v>
      </c>
      <c r="C47" s="9">
        <f>[2]KAVA!$J$4</f>
        <v>2.4078912499012182</v>
      </c>
      <c r="D47" s="20">
        <f t="shared" si="0"/>
        <v>6.0316490774632483E-4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4.2503844608868458E-4</v>
      </c>
    </row>
    <row r="49" spans="2:4">
      <c r="B49" s="22" t="s">
        <v>43</v>
      </c>
      <c r="C49" s="9">
        <f>[2]TRX!$J$4</f>
        <v>0.96815192189616228</v>
      </c>
      <c r="D49" s="20">
        <f t="shared" si="0"/>
        <v>2.4251729170861935E-4</v>
      </c>
    </row>
    <row r="50" spans="2:4">
      <c r="B50" s="7" t="s">
        <v>5</v>
      </c>
      <c r="C50" s="1">
        <f>H$2</f>
        <v>0.19</v>
      </c>
      <c r="D50" s="20">
        <f t="shared" si="0"/>
        <v>4.7594064921537939E-5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2023-12-06T00:08:02Z</dcterms:modified>
</cp:coreProperties>
</file>