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<sst xmlns="http://schemas.openxmlformats.org/spreadsheetml/2006/main" count="107" uniqueCount="67">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</sst>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1227.794120512476</c:v>
                </c:pt>
                <c:pt idx="1">
                  <c:v>1248.7157528656508</c:v>
                </c:pt>
                <c:pt idx="2">
                  <c:v>599.86</c:v>
                </c:pt>
                <c:pt idx="3">
                  <c:v>235.81839339287694</c:v>
                </c:pt>
                <c:pt idx="4">
                  <c:v>1065.9547138705764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1248.7157528656508</v>
          </cell>
        </row>
      </sheetData>
      <sheetData sheetId="1">
        <row r="4">
          <cell r="J4">
            <v>1227.794120512476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2.9333454979796669</v>
          </cell>
        </row>
      </sheetData>
      <sheetData sheetId="4">
        <row r="47">
          <cell r="M47">
            <v>112.44999999999999</v>
          </cell>
          <cell r="O47">
            <v>2.0626881883154304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3.6605889308499573</v>
          </cell>
        </row>
      </sheetData>
      <sheetData sheetId="8">
        <row r="4">
          <cell r="J4">
            <v>42.883246003603404</v>
          </cell>
        </row>
      </sheetData>
      <sheetData sheetId="9">
        <row r="4">
          <cell r="J4">
            <v>11.402144334623827</v>
          </cell>
        </row>
      </sheetData>
      <sheetData sheetId="10">
        <row r="4">
          <cell r="J4">
            <v>22.989220893411286</v>
          </cell>
        </row>
      </sheetData>
      <sheetData sheetId="11">
        <row r="4">
          <cell r="J4">
            <v>14.00596168960039</v>
          </cell>
        </row>
      </sheetData>
      <sheetData sheetId="12">
        <row r="4">
          <cell r="J4">
            <v>59.141454731988794</v>
          </cell>
        </row>
      </sheetData>
      <sheetData sheetId="13">
        <row r="4">
          <cell r="J4">
            <v>3.6243783706093682</v>
          </cell>
        </row>
      </sheetData>
      <sheetData sheetId="14">
        <row r="4">
          <cell r="J4">
            <v>211.52555352438378</v>
          </cell>
        </row>
      </sheetData>
      <sheetData sheetId="15">
        <row r="4">
          <cell r="J4">
            <v>5.5435391009639172</v>
          </cell>
        </row>
      </sheetData>
      <sheetData sheetId="16">
        <row r="4">
          <cell r="J4">
            <v>37.796809744611714</v>
          </cell>
        </row>
      </sheetData>
      <sheetData sheetId="17">
        <row r="4">
          <cell r="J4">
            <v>5.1567342159675107</v>
          </cell>
        </row>
      </sheetData>
      <sheetData sheetId="18">
        <row r="4">
          <cell r="J4">
            <v>5.2085094030169303</v>
          </cell>
        </row>
      </sheetData>
      <sheetData sheetId="19">
        <row r="4">
          <cell r="J4">
            <v>13.02976297553826</v>
          </cell>
        </row>
      </sheetData>
      <sheetData sheetId="20">
        <row r="4">
          <cell r="J4">
            <v>2.5472081846313515</v>
          </cell>
        </row>
      </sheetData>
      <sheetData sheetId="21">
        <row r="4">
          <cell r="J4">
            <v>13.683186247629854</v>
          </cell>
        </row>
      </sheetData>
      <sheetData sheetId="22">
        <row r="4">
          <cell r="J4">
            <v>8.1447421312473427</v>
          </cell>
        </row>
      </sheetData>
      <sheetData sheetId="23">
        <row r="4">
          <cell r="J4">
            <v>11.851651084728728</v>
          </cell>
        </row>
      </sheetData>
      <sheetData sheetId="24">
        <row r="4">
          <cell r="J4">
            <v>3.6889080103767404</v>
          </cell>
        </row>
      </sheetData>
      <sheetData sheetId="25">
        <row r="4">
          <cell r="J4">
            <v>18.639965375195025</v>
          </cell>
        </row>
      </sheetData>
      <sheetData sheetId="26">
        <row r="4">
          <cell r="J4">
            <v>54.125594456433383</v>
          </cell>
        </row>
      </sheetData>
      <sheetData sheetId="27">
        <row r="4">
          <cell r="J4">
            <v>1.8443059277925169</v>
          </cell>
        </row>
      </sheetData>
      <sheetData sheetId="28">
        <row r="4">
          <cell r="J4">
            <v>38.57585487670832</v>
          </cell>
        </row>
      </sheetData>
      <sheetData sheetId="29">
        <row r="4">
          <cell r="J4">
            <v>41.825830351096599</v>
          </cell>
        </row>
      </sheetData>
      <sheetData sheetId="30">
        <row r="4">
          <cell r="J4">
            <v>2.7872310662429647</v>
          </cell>
        </row>
      </sheetData>
      <sheetData sheetId="31">
        <row r="4">
          <cell r="J4">
            <v>4.5662802332727557</v>
          </cell>
        </row>
      </sheetData>
      <sheetData sheetId="32">
        <row r="4">
          <cell r="J4">
            <v>2.8252252491090015</v>
          </cell>
        </row>
      </sheetData>
      <sheetData sheetId="33">
        <row r="4">
          <cell r="J4">
            <v>235.81839339287694</v>
          </cell>
        </row>
      </sheetData>
      <sheetData sheetId="34">
        <row r="4">
          <cell r="J4">
            <v>0.9595640153786642</v>
          </cell>
        </row>
      </sheetData>
      <sheetData sheetId="35">
        <row r="4">
          <cell r="J4">
            <v>11.941067415125021</v>
          </cell>
        </row>
      </sheetData>
      <sheetData sheetId="36">
        <row r="4">
          <cell r="J4">
            <v>19.161710046240419</v>
          </cell>
        </row>
      </sheetData>
      <sheetData sheetId="37">
        <row r="4">
          <cell r="J4">
            <v>9.700248965093774</v>
          </cell>
        </row>
      </sheetData>
      <sheetData sheetId="38">
        <row r="4">
          <cell r="J4">
            <v>7.9954090288096333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0.15458380482147294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4378.1429806415817</v>
      </c>
      <c r="D7" s="20">
        <f>(C7*[1]Feuil1!$K$2-C4)/C4</f>
        <v>0.53589441495136447</v>
      </c>
      <c r="E7" s="31">
        <f>C7-C7/(1+D7)</f>
        <v>1527.5935300921315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1227.794120512476</v>
      </c>
    </row>
    <row r="9" spans="2:20">
      <c r="M9" s="17" t="str">
        <f>IF(C13&gt;C7*Params!F8,B13,"Others")</f>
        <v>ETH</v>
      </c>
      <c r="N9" s="18">
        <f>IF(C13&gt;C7*0.1,C13,C7)</f>
        <v>1248.7157528656508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235.81839339287694</v>
      </c>
    </row>
    <row r="12" spans="2:20">
      <c r="B12" s="7" t="s">
        <v>4</v>
      </c>
      <c r="C12" s="1">
        <f>[2]BTC!J4</f>
        <v>1227.794120512476</v>
      </c>
      <c r="D12" s="20">
        <f>C12/$C$7</f>
        <v>0.28043719127979522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1065.9547138705764</v>
      </c>
    </row>
    <row r="13" spans="2:20">
      <c r="B13" s="7" t="s">
        <v>19</v>
      </c>
      <c r="C13" s="1">
        <f>[2]ETH!J4</f>
        <v>1248.7157528656508</v>
      </c>
      <c r="D13" s="20">
        <f t="shared" ref="D13:D55" si="0">C13/$C$7</f>
        <v>0.28521584571060798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0.13701242802081703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235.81839339287694</v>
      </c>
      <c r="D15" s="20">
        <f t="shared" si="0"/>
        <v>5.3862652370096797E-2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211.52555352438378</v>
      </c>
      <c r="D16" s="20">
        <f t="shared" si="0"/>
        <v>4.8313989392230035E-2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2.5684405579536679E-2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2.4211178225263568E-2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1.4286879226322982E-2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59.141454731988794</v>
      </c>
      <c r="D20" s="20">
        <f t="shared" si="0"/>
        <v>1.3508342462429605E-2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1.1580252226611914E-2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38.57585487670832</v>
      </c>
      <c r="D22" s="20">
        <f t="shared" si="0"/>
        <v>8.8110084680366775E-3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54.125594456433383</v>
      </c>
      <c r="D23" s="20">
        <f t="shared" si="0"/>
        <v>1.2362683150311759E-2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42.883246003603404</v>
      </c>
      <c r="D24" s="20">
        <f t="shared" si="0"/>
        <v>9.7948482251987139E-3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41.825830351096599</v>
      </c>
      <c r="D25" s="20">
        <f t="shared" si="0"/>
        <v>9.553326726887152E-3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37.796809744611714</v>
      </c>
      <c r="D26" s="20">
        <f t="shared" si="0"/>
        <v>8.6330688403129519E-3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5.9911245740439942E-3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22.989220893411286</v>
      </c>
      <c r="D28" s="20">
        <f t="shared" si="0"/>
        <v>5.250906833116355E-3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18.639965375195025</v>
      </c>
      <c r="D29" s="20">
        <f t="shared" si="0"/>
        <v>4.2575049416187609E-3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19.161710046240419</v>
      </c>
      <c r="D30" s="20">
        <f t="shared" si="0"/>
        <v>4.3766752550033041E-3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13.02976297553826</v>
      </c>
      <c r="D31" s="20">
        <f t="shared" si="0"/>
        <v>2.9760935248462016E-3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14.00596168960039</v>
      </c>
      <c r="D32" s="20">
        <f t="shared" si="0"/>
        <v>3.1990644781427235E-3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11.402144334623827</v>
      </c>
      <c r="D33" s="20">
        <f t="shared" si="0"/>
        <v>2.6043334776958186E-3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11.941067415125021</v>
      </c>
      <c r="D34" s="20">
        <f t="shared" si="0"/>
        <v>2.7274274659196155E-3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13.683186247629854</v>
      </c>
      <c r="D35" s="20">
        <f t="shared" si="0"/>
        <v>3.125340197460772E-3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11.851651084728728</v>
      </c>
      <c r="D36" s="20">
        <f t="shared" si="0"/>
        <v>2.7070041195849577E-3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2.3982770883515798E-3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8.1447421312473427</v>
      </c>
      <c r="D38" s="20">
        <f t="shared" si="0"/>
        <v>1.8603188994192684E-3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5.1567342159675107</v>
      </c>
      <c r="D39" s="20">
        <f t="shared" si="0"/>
        <v>1.1778359543689076E-3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5.5435391009639172</v>
      </c>
      <c r="D40" s="20">
        <f t="shared" si="0"/>
        <v>1.2661850299259883E-3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4.5662802332727557</v>
      </c>
      <c r="D41" s="20">
        <f t="shared" si="0"/>
        <v>1.042971929757215E-3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5.2085094030169303</v>
      </c>
      <c r="D42" s="20">
        <f t="shared" si="0"/>
        <v>1.1896617872113589E-3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3.6605889308499573</v>
      </c>
      <c r="D43" s="20">
        <f t="shared" si="0"/>
        <v>8.3610538692674842E-4</v>
      </c>
    </row>
    <row r="44" spans="2:14">
      <c r="B44" s="22" t="s">
        <v>23</v>
      </c>
      <c r="C44" s="9">
        <f>[2]LUNA!J4</f>
        <v>3.6889080103767404</v>
      </c>
      <c r="D44" s="20">
        <f t="shared" si="0"/>
        <v>8.4257367260220462E-4</v>
      </c>
    </row>
    <row r="45" spans="2:14">
      <c r="B45" s="22" t="s">
        <v>36</v>
      </c>
      <c r="C45" s="9">
        <f>[2]AMP!$J$4</f>
        <v>3.6243783706093682</v>
      </c>
      <c r="D45" s="20">
        <f t="shared" si="0"/>
        <v>8.2783462911899795E-4</v>
      </c>
    </row>
    <row r="46" spans="2:14">
      <c r="B46" s="7" t="s">
        <v>25</v>
      </c>
      <c r="C46" s="1">
        <f>[2]POLIS!J4</f>
        <v>2.9333454979796669</v>
      </c>
      <c r="D46" s="20">
        <f t="shared" si="0"/>
        <v>6.6999764762132297E-4</v>
      </c>
    </row>
    <row r="47" spans="2:14">
      <c r="B47" s="22" t="s">
        <v>40</v>
      </c>
      <c r="C47" s="9">
        <f>[2]SHPING!$J$4</f>
        <v>2.8252252491090015</v>
      </c>
      <c r="D47" s="20">
        <f t="shared" si="0"/>
        <v>6.4530218898766693E-4</v>
      </c>
    </row>
    <row r="48" spans="2:14">
      <c r="B48" s="22" t="s">
        <v>50</v>
      </c>
      <c r="C48" s="9">
        <f>[2]KAVA!$J$4</f>
        <v>2.5472081846313515</v>
      </c>
      <c r="D48" s="20">
        <f t="shared" si="0"/>
        <v>5.8180105032980863E-4</v>
      </c>
    </row>
    <row r="49" spans="2:4">
      <c r="B49" s="22" t="s">
        <v>62</v>
      </c>
      <c r="C49" s="10">
        <f>[2]SEI!$J$4</f>
        <v>2.7872310662429647</v>
      </c>
      <c r="D49" s="20">
        <f t="shared" si="0"/>
        <v>6.366240386773568E-4</v>
      </c>
    </row>
    <row r="50" spans="2:4">
      <c r="B50" s="22" t="s">
        <v>65</v>
      </c>
      <c r="C50" s="10">
        <f>[2]DYDX!$J$4</f>
        <v>7.9954090288096333</v>
      </c>
      <c r="D50" s="20">
        <f t="shared" si="0"/>
        <v>1.8262101224565239E-3</v>
      </c>
    </row>
    <row r="51" spans="2:4">
      <c r="B51" s="22" t="s">
        <v>66</v>
      </c>
      <c r="C51" s="10">
        <f>[2]TIA!$J$4</f>
        <v>9.700248965093774</v>
      </c>
      <c r="D51" s="20">
        <f t="shared" si="0"/>
        <v>2.2156080804086212E-3</v>
      </c>
    </row>
    <row r="52" spans="2:4">
      <c r="B52" s="7" t="s">
        <v>28</v>
      </c>
      <c r="C52" s="1">
        <f>[2]ATLAS!O47</f>
        <v>2.0626881883154304</v>
      </c>
      <c r="D52" s="20">
        <f t="shared" si="0"/>
        <v>4.7113312594765009E-4</v>
      </c>
    </row>
    <row r="53" spans="2:4">
      <c r="B53" s="22" t="s">
        <v>63</v>
      </c>
      <c r="C53" s="10">
        <f>[2]MEME!$J$4</f>
        <v>1.8443059277925169</v>
      </c>
      <c r="D53" s="20">
        <f t="shared" si="0"/>
        <v>4.2125301433674253E-4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3.8756011567062809E-4</v>
      </c>
    </row>
    <row r="55" spans="2:4">
      <c r="B55" s="22" t="s">
        <v>43</v>
      </c>
      <c r="C55" s="9">
        <f>[2]TRX!$J$4</f>
        <v>0.9595640153786642</v>
      </c>
      <c r="D55" s="20">
        <f t="shared" si="0"/>
        <v>2.1917146598945651E-4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2023-12-26T19:31:27Z</dcterms:modified>
</cp:coreProperties>
</file>