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34" l="1"/>
  <c r="C31" l="1"/>
  <c r="C16" l="1"/>
  <c r="C48" l="1"/>
  <c r="C18" l="1"/>
  <c r="C36"/>
  <c r="C39" l="1"/>
  <c r="C21"/>
  <c r="C26" l="1"/>
  <c r="C15"/>
  <c r="C32"/>
  <c r="C27" l="1"/>
  <c r="C40" l="1"/>
  <c r="C20"/>
  <c r="C12"/>
  <c r="C13"/>
  <c r="C14" l="1"/>
  <c r="C7" l="1"/>
  <c r="Q3" s="1"/>
  <c r="N9" l="1"/>
  <c r="D37"/>
  <c r="D35"/>
  <c r="D31"/>
  <c r="D20"/>
  <c r="D17"/>
  <c r="D33"/>
  <c r="D12"/>
  <c r="D46"/>
  <c r="D40"/>
  <c r="D26"/>
  <c r="D43"/>
  <c r="D48"/>
  <c r="D38"/>
  <c r="D19"/>
  <c r="D24"/>
  <c r="D32"/>
  <c r="D28"/>
  <c r="D41"/>
  <c r="D15"/>
  <c r="D22"/>
  <c r="M9"/>
  <c r="D7"/>
  <c r="E7" s="1"/>
  <c r="D27"/>
  <c r="D30"/>
  <c r="D50"/>
  <c r="D47"/>
  <c r="D23"/>
  <c r="D18"/>
  <c r="D21"/>
  <c r="D34"/>
  <c r="D44"/>
  <c r="D39"/>
  <c r="D16"/>
  <c r="D36"/>
  <c r="N8"/>
  <c r="D49"/>
  <c r="D25"/>
  <c r="M8"/>
  <c r="D29"/>
  <c r="D45"/>
  <c r="D42"/>
  <c r="D13"/>
  <c r="D14"/>
  <c r="N10" l="1"/>
  <c r="M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<sst xmlns="http://schemas.openxmlformats.org/spreadsheetml/2006/main" count="97" uniqueCount="60">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</sst>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889.8260212674428</c:v>
                </c:pt>
                <c:pt idx="1">
                  <c:v>825.08797007298222</c:v>
                </c:pt>
                <c:pt idx="2">
                  <c:v>189.99242447990039</c:v>
                </c:pt>
                <c:pt idx="3">
                  <c:v>602.53422710542782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889.8260212674428</v>
          </cell>
        </row>
      </sheetData>
      <sheetData sheetId="1">
        <row r="4">
          <cell r="J4">
            <v>825.08797007298222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0.76051863664592367</v>
          </cell>
        </row>
      </sheetData>
      <sheetData sheetId="4">
        <row r="46">
          <cell r="M46">
            <v>70.349999999999994</v>
          </cell>
          <cell r="O46">
            <v>1.5002692326621112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27.04038800243357</v>
          </cell>
        </row>
      </sheetData>
      <sheetData sheetId="8">
        <row r="4">
          <cell r="J4">
            <v>6.5901953361229983</v>
          </cell>
        </row>
      </sheetData>
      <sheetData sheetId="9">
        <row r="4">
          <cell r="J4">
            <v>11.840602183886897</v>
          </cell>
        </row>
      </sheetData>
      <sheetData sheetId="10">
        <row r="4">
          <cell r="J4">
            <v>9.1528825554957134</v>
          </cell>
        </row>
      </sheetData>
      <sheetData sheetId="11">
        <row r="4">
          <cell r="J4">
            <v>26.577800615086026</v>
          </cell>
        </row>
      </sheetData>
      <sheetData sheetId="12">
        <row r="4">
          <cell r="J4">
            <v>1.5869083336003187</v>
          </cell>
        </row>
      </sheetData>
      <sheetData sheetId="13">
        <row r="4">
          <cell r="J4">
            <v>129.84049094556735</v>
          </cell>
        </row>
      </sheetData>
      <sheetData sheetId="14">
        <row r="4">
          <cell r="J4">
            <v>3.9052423238428311</v>
          </cell>
        </row>
      </sheetData>
      <sheetData sheetId="15">
        <row r="4">
          <cell r="J4">
            <v>25.765370477602119</v>
          </cell>
        </row>
      </sheetData>
      <sheetData sheetId="16">
        <row r="4">
          <cell r="J4">
            <v>3.1933174376722318</v>
          </cell>
        </row>
      </sheetData>
      <sheetData sheetId="17">
        <row r="4">
          <cell r="J4">
            <v>5.6186563607034818</v>
          </cell>
        </row>
      </sheetData>
      <sheetData sheetId="18">
        <row r="4">
          <cell r="J4">
            <v>7.577347834057762</v>
          </cell>
        </row>
      </sheetData>
      <sheetData sheetId="19">
        <row r="4">
          <cell r="J4">
            <v>9.7663960955830547</v>
          </cell>
        </row>
      </sheetData>
      <sheetData sheetId="20">
        <row r="4">
          <cell r="J4">
            <v>11.088048245580501</v>
          </cell>
        </row>
      </sheetData>
      <sheetData sheetId="21">
        <row r="4">
          <cell r="J4">
            <v>1.2858491385869895</v>
          </cell>
        </row>
      </sheetData>
      <sheetData sheetId="22">
        <row r="4">
          <cell r="J4">
            <v>21.706417764063072</v>
          </cell>
        </row>
      </sheetData>
      <sheetData sheetId="23">
        <row r="4">
          <cell r="J4">
            <v>27.58771665363296</v>
          </cell>
        </row>
      </sheetData>
      <sheetData sheetId="24">
        <row r="4">
          <cell r="J4">
            <v>21.609720791995734</v>
          </cell>
        </row>
      </sheetData>
      <sheetData sheetId="25">
        <row r="4">
          <cell r="J4">
            <v>23.80376684585924</v>
          </cell>
        </row>
      </sheetData>
      <sheetData sheetId="26">
        <row r="4">
          <cell r="J4">
            <v>3.319738678794903</v>
          </cell>
        </row>
      </sheetData>
      <sheetData sheetId="27">
        <row r="4">
          <cell r="J4">
            <v>189.99242447990039</v>
          </cell>
        </row>
      </sheetData>
      <sheetData sheetId="28">
        <row r="4">
          <cell r="J4">
            <v>0.83102848405463903</v>
          </cell>
        </row>
      </sheetData>
      <sheetData sheetId="29">
        <row r="4">
          <cell r="J4">
            <v>7.86027302647482</v>
          </cell>
        </row>
      </sheetData>
      <sheetData sheetId="30">
        <row r="4">
          <cell r="J4">
            <v>24.152911047439812</v>
          </cell>
        </row>
      </sheetData>
      <sheetData sheetId="31">
        <row r="4">
          <cell r="J4">
            <v>5.1124440557221682</v>
          </cell>
        </row>
      </sheetData>
      <sheetData sheetId="32">
        <row r="4">
          <cell r="J4">
            <v>1.9075062782165431</v>
          </cell>
        </row>
      </sheetData>
      <sheetData sheetId="33">
        <row r="4">
          <cell r="J4">
            <v>2.795788662244389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G30" sqref="G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16.97</v>
      </c>
      <c r="M2" t="s">
        <v>7</v>
      </c>
      <c r="N2" s="9">
        <f>15.33-2.69</f>
        <v>12.64</v>
      </c>
      <c r="P2" t="s">
        <v>8</v>
      </c>
      <c r="Q2" s="10">
        <f>N2+K2+H2</f>
        <v>43.15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1.7045696017786906E-2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2531.4308054639528</v>
      </c>
      <c r="D7" s="20">
        <f>(C7*[1]Feuil1!$K$2-C4)/C4</f>
        <v>-3.7760220145280986E-2</v>
      </c>
      <c r="E7" s="31">
        <f>C7-C7/(1+D7)</f>
        <v>-99.338425305277724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889.8260212674428</v>
      </c>
    </row>
    <row r="9" spans="2:20">
      <c r="M9" s="17" t="str">
        <f>IF(C13&gt;C7*[2]Params!F8,B13,"Others")</f>
        <v>BTC</v>
      </c>
      <c r="N9" s="18">
        <f>IF(C13&gt;C7*0.1,C13,C7)</f>
        <v>825.08797007298222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189.99242447990039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602.53422710542782</v>
      </c>
    </row>
    <row r="12" spans="2:20">
      <c r="B12" s="7" t="s">
        <v>19</v>
      </c>
      <c r="C12" s="1">
        <f>[2]ETH!J4</f>
        <v>889.8260212674428</v>
      </c>
      <c r="D12" s="20">
        <f>C12/$C$7</f>
        <v>0.35151109773445227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825.08797007298222</v>
      </c>
      <c r="D13" s="20">
        <f t="shared" ref="D13:D50" si="0">C13/$C$7</f>
        <v>0.32593739804859595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189.99242447990039</v>
      </c>
      <c r="D14" s="20">
        <f t="shared" si="0"/>
        <v>7.5053374585555443E-2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129.84049094556735</v>
      </c>
      <c r="D15" s="20">
        <f t="shared" si="0"/>
        <v>5.1291345062766031E-2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2.7790607528419671E-2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2.7316567314715288E-2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26.577800615086026</v>
      </c>
      <c r="D18" s="20">
        <f>C18/$C$7</f>
        <v>1.0499121902806633E-2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27.58771665363296</v>
      </c>
      <c r="D19" s="20">
        <f>C19/$C$7</f>
        <v>1.0898072581753531E-2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25.765370477602119</v>
      </c>
      <c r="D20" s="20">
        <f t="shared" si="0"/>
        <v>1.0178184772812671E-2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27.04038800243357</v>
      </c>
      <c r="D21" s="20">
        <f t="shared" si="0"/>
        <v>1.0681859422769287E-2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23.80376684585924</v>
      </c>
      <c r="D22" s="20">
        <f t="shared" si="0"/>
        <v>9.4032856021504241E-3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21.706417764063072</v>
      </c>
      <c r="D23" s="20">
        <f t="shared" si="0"/>
        <v>8.5747624296942954E-3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21.609720791995734</v>
      </c>
      <c r="D24" s="20">
        <f t="shared" si="0"/>
        <v>8.5365638852748227E-3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5.1354356484641893E-3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24.152911047439812</v>
      </c>
      <c r="D26" s="20">
        <f t="shared" si="0"/>
        <v>9.5412092620928424E-3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11.840602183886897</v>
      </c>
      <c r="D27" s="20">
        <f t="shared" si="0"/>
        <v>4.6774346580319773E-3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6.7037186888028689E-3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4.993223584352874E-3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5.3487537446311635E-3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11.088048245580501</v>
      </c>
      <c r="D31" s="20">
        <f t="shared" si="0"/>
        <v>4.3801506332496092E-3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9.1528825554957134</v>
      </c>
      <c r="D32" s="20">
        <f t="shared" si="0"/>
        <v>3.6156953355152843E-3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7.86027302647482</v>
      </c>
      <c r="D33" s="20">
        <f t="shared" si="0"/>
        <v>3.1050712543707918E-3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9.7663960955830547</v>
      </c>
      <c r="D34" s="20">
        <f t="shared" si="0"/>
        <v>3.8580537435598996E-3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7.577347834057762</v>
      </c>
      <c r="D35" s="20">
        <f t="shared" si="0"/>
        <v>2.9933063221410112E-3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6.5901953361229983</v>
      </c>
      <c r="D36" s="20">
        <f t="shared" si="0"/>
        <v>2.6033480045744989E-3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5.6186563607034818</v>
      </c>
      <c r="D37" s="20">
        <f t="shared" si="0"/>
        <v>2.2195575516328254E-3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2.1331809616697405E-3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3.9052423238428311</v>
      </c>
      <c r="D39" s="20">
        <f t="shared" si="0"/>
        <v>1.5427015881348928E-3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5.1124440557221682</v>
      </c>
      <c r="D40" s="20">
        <f t="shared" si="0"/>
        <v>2.0195867272718819E-3</v>
      </c>
    </row>
    <row r="41" spans="2:14">
      <c r="B41" s="22" t="s">
        <v>56</v>
      </c>
      <c r="C41" s="9">
        <f>[2]SHIB!$J$4</f>
        <v>3.319738678794903</v>
      </c>
      <c r="D41" s="20">
        <f t="shared" si="0"/>
        <v>1.3114080272822119E-3</v>
      </c>
    </row>
    <row r="42" spans="2:14">
      <c r="B42" s="22" t="s">
        <v>33</v>
      </c>
      <c r="C42" s="1">
        <f>[2]EGLD!$J$4</f>
        <v>3.1933174376722318</v>
      </c>
      <c r="D42" s="20">
        <f t="shared" si="0"/>
        <v>1.2614674004834078E-3</v>
      </c>
    </row>
    <row r="43" spans="2:14">
      <c r="B43" s="22" t="s">
        <v>50</v>
      </c>
      <c r="C43" s="9">
        <f>[2]KAVA!$J$4</f>
        <v>1.9075062782165431</v>
      </c>
      <c r="D43" s="20">
        <f t="shared" si="0"/>
        <v>7.5352890314019116E-4</v>
      </c>
    </row>
    <row r="44" spans="2:14">
      <c r="B44" s="22" t="s">
        <v>36</v>
      </c>
      <c r="C44" s="9">
        <f>[2]AMP!$J$4</f>
        <v>1.5869083336003187</v>
      </c>
      <c r="D44" s="20">
        <f t="shared" si="0"/>
        <v>6.2688197132430607E-4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6.7029033396352972E-4</v>
      </c>
    </row>
    <row r="46" spans="2:14">
      <c r="B46" s="22" t="s">
        <v>40</v>
      </c>
      <c r="C46" s="9">
        <f>[2]SHPING!$J$4</f>
        <v>2.795788662244389</v>
      </c>
      <c r="D46" s="20">
        <f t="shared" si="0"/>
        <v>1.1044302124355264E-3</v>
      </c>
    </row>
    <row r="47" spans="2:14">
      <c r="B47" s="22" t="s">
        <v>23</v>
      </c>
      <c r="C47" s="9">
        <f>[2]LUNA!J4</f>
        <v>1.2858491385869895</v>
      </c>
      <c r="D47" s="20">
        <f t="shared" si="0"/>
        <v>5.0795350037281502E-4</v>
      </c>
    </row>
    <row r="48" spans="2:14">
      <c r="B48" s="7" t="s">
        <v>28</v>
      </c>
      <c r="C48" s="1">
        <f>[2]ATLAS!O46</f>
        <v>1.5002692326621112</v>
      </c>
      <c r="D48" s="20">
        <f t="shared" si="0"/>
        <v>5.9265662305438629E-4</v>
      </c>
    </row>
    <row r="49" spans="2:4">
      <c r="B49" s="7" t="s">
        <v>25</v>
      </c>
      <c r="C49" s="1">
        <f>[2]POLIS!J4</f>
        <v>0.76051863664592367</v>
      </c>
      <c r="D49" s="20">
        <f t="shared" si="0"/>
        <v>3.004303475348354E-4</v>
      </c>
    </row>
    <row r="50" spans="2:4">
      <c r="B50" s="22" t="s">
        <v>43</v>
      </c>
      <c r="C50" s="9">
        <f>[2]TRX!$J$4</f>
        <v>0.83102848405463903</v>
      </c>
      <c r="D50" s="20">
        <f t="shared" si="0"/>
        <v>3.2828410014641138E-4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2023-10-02T11:17:35Z</dcterms:modified>
</cp:coreProperties>
</file>