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4613120"/>
        <axId val="74615040"/>
      </lineChart>
      <dateAx>
        <axId val="7461312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615040"/>
        <crosses val="autoZero"/>
        <lblOffset val="100"/>
      </dateAx>
      <valAx>
        <axId val="7461504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61312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2280.59043640619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0.00657909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0.2379094886083865</v>
      </c>
      <c r="M3" t="inlineStr">
        <is>
          <t>Objectif :</t>
        </is>
      </c>
      <c r="N3" s="58">
        <f>(INDEX(N5:N23,MATCH(MAX(O6),O5:O23,0))/0.9)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0.56463728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1.829086568319755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0.57973314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11.88868474145275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0.02647548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J34" sqref="J3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48.29665504937044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0.01599157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0.004041390783656122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266.5522272464956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0.00231378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0.09426859611528897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0.27734239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3" sqref="N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9.292115274885134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0.07298794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73.80733417040926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0.00294536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0.1896194373753051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43594.63010413551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0.0003504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N8" sqref="N8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9.512487211246738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0.00227202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0.8827372423389879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2.554805472969845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0.01761727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34" sqref="P34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15.42450743051764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0.00236282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72.40911349319292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0.00115822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0.9814752748430715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0.05604113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R25" sqref="R2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0.0001583026491999816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4864.56116636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H28" sqref="H2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0.9000165286721354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0.31956719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01"/>
    <col width="9.140625" customWidth="1" style="14" min="102" max="16384"/>
  </cols>
  <sheetData>
    <row r="1"/>
    <row r="2"/>
    <row r="3">
      <c r="I3" t="inlineStr">
        <is>
          <t>Actual Price :</t>
        </is>
      </c>
      <c r="J3" s="77" t="n">
        <v>0.03086123315246952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0.04817963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1.203766185639024</v>
      </c>
      <c r="M3" t="inlineStr">
        <is>
          <t>Objectif :</t>
        </is>
      </c>
      <c r="N3" s="58">
        <f>(INDEX(N5:N31,MATCH(MAX(O6:O7),O5:O31,0))/0.9)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0.33696414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N17" sqref="N1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4.329439784423728</v>
      </c>
      <c r="M3" t="inlineStr">
        <is>
          <t>Objectif :</t>
        </is>
      </c>
      <c r="N3" s="58">
        <f>(INDEX(N5:N31,MATCH(MAX(O6:O8,O14:O15),O5:O31,0))/0.9)</f>
        <v/>
      </c>
      <c r="O3" s="56">
        <f>(MAX(O6:O8,O14:O16)*0.85)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0.10062167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V41" sqref="V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22"/>
    <col width="9.140625" customWidth="1" style="14" min="12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0.401115227728245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0.07497787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1.097626149065879e-05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258.6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0.004940644168768881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9"/>
  <sheetViews>
    <sheetView workbookViewId="0">
      <selection activeCell="U31" sqref="U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124.7204347137046</v>
      </c>
      <c r="M3" t="inlineStr">
        <is>
          <t>Objectif :</t>
        </is>
      </c>
      <c r="N3" s="58">
        <f>(INDEX(N5:N26,MATCH(MAX(O6:O9,O23:O25,O14:O17),O5:O26,0))/0.9)</f>
        <v/>
      </c>
      <c r="O3" s="56">
        <f>(MAX(O14:O17,O23:O25,O6:O9)*0.85)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(B45*J3)</f>
        <v/>
      </c>
      <c r="K4" s="4">
        <f>(J4/D45-1)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B19+B22+B39-N25-N26</f>
        <v/>
      </c>
      <c r="S15" s="55">
        <f>(T15/R15)</f>
        <v/>
      </c>
      <c r="T15" s="55">
        <f>(D19+12.6*B22+20.2393*B39-20.2393*N25-21.316*N26)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0.06284603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-B43</f>
        <v/>
      </c>
      <c r="O26" s="55">
        <f>P26/N26</f>
        <v/>
      </c>
      <c r="P26" s="55">
        <f>-D43</f>
        <v/>
      </c>
      <c r="Q26" t="inlineStr">
        <is>
          <t>Done</t>
        </is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>
        <f>B43-B43</f>
        <v/>
      </c>
      <c r="S30" s="55" t="n">
        <v>0</v>
      </c>
      <c r="T30" s="55">
        <f>-P26+N26*21.316</f>
        <v/>
      </c>
      <c r="U30" t="inlineStr">
        <is>
          <t>DCA2 4/5</t>
        </is>
      </c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 s="14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C44" s="55" t="n"/>
      <c r="D44" s="55" t="n"/>
      <c r="E44" s="55" t="n"/>
      <c r="S44" s="55" t="n"/>
      <c r="T44" s="55" t="n"/>
    </row>
    <row r="45">
      <c r="B45" s="58">
        <f>(SUM(B5:B44))</f>
        <v/>
      </c>
      <c r="C45" s="55" t="n"/>
      <c r="D45" s="55">
        <f>(SUM(D5:D44))</f>
        <v/>
      </c>
      <c r="E45" s="55" t="n"/>
      <c r="F45" t="inlineStr">
        <is>
          <t>Moy</t>
        </is>
      </c>
      <c r="G45" s="55">
        <f>(D45/B45)</f>
        <v/>
      </c>
      <c r="R45" s="58">
        <f>(SUM(R5:R36))</f>
        <v/>
      </c>
      <c r="S45" s="55" t="n"/>
      <c r="T45" s="55">
        <f>(SUM(T5:T36))</f>
        <v/>
      </c>
      <c r="V45" t="inlineStr">
        <is>
          <t>Moy</t>
        </is>
      </c>
      <c r="W45" s="55">
        <f>(T45/R45)</f>
        <v/>
      </c>
    </row>
    <row r="46">
      <c r="M46" s="58" t="n"/>
      <c r="S46" s="55" t="n"/>
      <c r="T46" s="55" t="n"/>
    </row>
    <row r="47"/>
    <row r="48"/>
    <row r="49">
      <c r="N49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5 W45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0.1064020186843121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0.24809721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7.007679910096359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0.00259691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25" sqref="O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0.6357689262468672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0.8031718799999999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30" sqref="M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85"/>
    <col width="9.140625" customWidth="1" style="14" min="86" max="16384"/>
  </cols>
  <sheetData>
    <row r="1"/>
    <row r="2"/>
    <row r="3">
      <c r="I3" t="inlineStr">
        <is>
          <t>Actual Price :</t>
        </is>
      </c>
      <c r="J3" s="77" t="n">
        <v>14.02692589860399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0.70064116</v>
      </c>
      <c r="C5" s="55">
        <f>(D5/B5)</f>
        <v/>
      </c>
      <c r="D5" s="55" t="n">
        <v>8.996700000000001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0.00013359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85"/>
    <col width="9.140625" customWidth="1" style="14" min="86" max="16384"/>
  </cols>
  <sheetData>
    <row r="1"/>
    <row r="2"/>
    <row r="3">
      <c r="I3" t="inlineStr">
        <is>
          <t>Actual Price :</t>
        </is>
      </c>
      <c r="J3" s="77" t="n">
        <v>3.065661983418018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2.31805473</v>
      </c>
      <c r="C5" s="55">
        <f>(D5/B5)</f>
        <v/>
      </c>
      <c r="D5" s="55" t="n">
        <v>6.9963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2.342e-05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0.5579611656033725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0.007026705924177105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31.2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8.199999999999999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13.5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(-318/3)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G40" sqref="G4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92"/>
    <col width="9.140625" customWidth="1" style="14" min="9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13.40765914444206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9.18e-06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B10" sqref="B10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0.6243329827067838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0.72741353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2023-12-25T18:11:44Z</dcterms:modified>
  <cp:lastModifiedBy>Tiko</cp:lastModifiedBy>
</cp:coreProperties>
</file>