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4" l="1"/>
  <c r="C38"/>
  <c r="C35"/>
  <c r="C23" l="1"/>
  <c r="C20"/>
  <c r="C44" l="1"/>
  <c r="C16" l="1"/>
  <c r="C12" l="1"/>
  <c r="C13" l="1"/>
  <c r="C28" l="1"/>
  <c r="C31" l="1"/>
  <c r="C49" l="1"/>
  <c r="C52" l="1"/>
  <c r="C33" l="1"/>
  <c r="C39" l="1"/>
  <c r="C26" l="1"/>
  <c r="C17" l="1"/>
  <c r="C22" l="1"/>
  <c r="C30" l="1"/>
  <c r="C25"/>
  <c r="C24" l="1"/>
  <c r="C15" l="1"/>
  <c r="C7" l="1"/>
  <c r="D15" s="1"/>
  <c r="D41" l="1"/>
  <c r="D49"/>
  <c r="D19"/>
  <c r="D43"/>
  <c r="D44"/>
  <c r="D22"/>
  <c r="D37"/>
  <c r="D29"/>
  <c r="N8"/>
  <c r="D31"/>
  <c r="D33"/>
  <c r="D30"/>
  <c r="M9"/>
  <c r="D34"/>
  <c r="Q3"/>
  <c r="D12"/>
  <c r="D35"/>
  <c r="D53"/>
  <c r="D17"/>
  <c r="D50"/>
  <c r="D54"/>
  <c r="D7"/>
  <c r="E7" s="1"/>
  <c r="D40"/>
  <c r="N9"/>
  <c r="D24"/>
  <c r="D55"/>
  <c r="D21"/>
  <c r="D23"/>
  <c r="D51"/>
  <c r="D46"/>
  <c r="D18"/>
  <c r="D47"/>
  <c r="D42"/>
  <c r="D28"/>
  <c r="D48"/>
  <c r="D20"/>
  <c r="D13"/>
  <c r="D27"/>
  <c r="D16"/>
  <c r="M8"/>
  <c r="D32"/>
  <c r="D52"/>
  <c r="D36"/>
  <c r="D39"/>
  <c r="D14"/>
  <c r="D38"/>
  <c r="D25"/>
  <c r="D45"/>
  <c r="D26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<sst xmlns="http://schemas.openxmlformats.org/spreadsheetml/2006/main" count="107" uniqueCount="67">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</sst>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1271.267869968048</c:v>
                </c:pt>
                <c:pt idx="1">
                  <c:v>1288.7494520040614</c:v>
                </c:pt>
                <c:pt idx="2">
                  <c:v>596.75</c:v>
                </c:pt>
                <c:pt idx="3">
                  <c:v>270.72447454311651</c:v>
                </c:pt>
                <c:pt idx="4">
                  <c:v>1063.3703126559471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1288.7494520040614</v>
          </cell>
        </row>
      </sheetData>
      <sheetData sheetId="1">
        <row r="4">
          <cell r="J4">
            <v>1271.267869968048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3.3644552668382484</v>
          </cell>
        </row>
      </sheetData>
      <sheetData sheetId="4">
        <row r="47">
          <cell r="M47">
            <v>112.44999999999999</v>
          </cell>
          <cell r="O47">
            <v>2.2467428845887021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4.2171712197719566</v>
          </cell>
        </row>
      </sheetData>
      <sheetData sheetId="8">
        <row r="4">
          <cell r="J4">
            <v>45.122083554804632</v>
          </cell>
        </row>
      </sheetData>
      <sheetData sheetId="9">
        <row r="4">
          <cell r="J4">
            <v>11.989002986697512</v>
          </cell>
        </row>
      </sheetData>
      <sheetData sheetId="10">
        <row r="4">
          <cell r="J4">
            <v>25.344760382723742</v>
          </cell>
        </row>
      </sheetData>
      <sheetData sheetId="11">
        <row r="4">
          <cell r="J4">
            <v>14.404738949066902</v>
          </cell>
        </row>
      </sheetData>
      <sheetData sheetId="12">
        <row r="4">
          <cell r="J4">
            <v>65.73081081793066</v>
          </cell>
        </row>
      </sheetData>
      <sheetData sheetId="13">
        <row r="4">
          <cell r="J4">
            <v>3.7933856727603237</v>
          </cell>
        </row>
      </sheetData>
      <sheetData sheetId="14">
        <row r="4">
          <cell r="J4">
            <v>189.97000551807915</v>
          </cell>
        </row>
      </sheetData>
      <sheetData sheetId="15">
        <row r="4">
          <cell r="J4">
            <v>5.7878844137339494</v>
          </cell>
        </row>
      </sheetData>
      <sheetData sheetId="16">
        <row r="4">
          <cell r="J4">
            <v>39.54986648833664</v>
          </cell>
        </row>
      </sheetData>
      <sheetData sheetId="17">
        <row r="4">
          <cell r="J4">
            <v>5.4973420761359177</v>
          </cell>
        </row>
      </sheetData>
      <sheetData sheetId="18">
        <row r="4">
          <cell r="J4">
            <v>5.1127822864223189</v>
          </cell>
        </row>
      </sheetData>
      <sheetData sheetId="19">
        <row r="4">
          <cell r="J4">
            <v>13.842594872713367</v>
          </cell>
        </row>
      </sheetData>
      <sheetData sheetId="20">
        <row r="4">
          <cell r="J4">
            <v>2.5692132331897573</v>
          </cell>
        </row>
      </sheetData>
      <sheetData sheetId="21">
        <row r="4">
          <cell r="J4">
            <v>14.206482111699644</v>
          </cell>
        </row>
      </sheetData>
      <sheetData sheetId="22">
        <row r="4">
          <cell r="J4">
            <v>8.4697089780293346</v>
          </cell>
        </row>
      </sheetData>
      <sheetData sheetId="23">
        <row r="4">
          <cell r="J4">
            <v>11.87019269498869</v>
          </cell>
        </row>
      </sheetData>
      <sheetData sheetId="24">
        <row r="4">
          <cell r="J4">
            <v>4.075778670928127</v>
          </cell>
        </row>
      </sheetData>
      <sheetData sheetId="25">
        <row r="4">
          <cell r="J4">
            <v>20.236393928060334</v>
          </cell>
        </row>
      </sheetData>
      <sheetData sheetId="26">
        <row r="4">
          <cell r="J4">
            <v>51.332018365827807</v>
          </cell>
        </row>
      </sheetData>
      <sheetData sheetId="27">
        <row r="4">
          <cell r="J4">
            <v>2.0090671051266207</v>
          </cell>
        </row>
      </sheetData>
      <sheetData sheetId="28">
        <row r="4">
          <cell r="J4">
            <v>39.729753319541594</v>
          </cell>
        </row>
      </sheetData>
      <sheetData sheetId="29">
        <row r="4">
          <cell r="J4">
            <v>40.900473871903728</v>
          </cell>
        </row>
      </sheetData>
      <sheetData sheetId="30">
        <row r="4">
          <cell r="J4">
            <v>2.1723322744692166</v>
          </cell>
        </row>
      </sheetData>
      <sheetData sheetId="31">
        <row r="4">
          <cell r="J4">
            <v>4.8296669838928477</v>
          </cell>
        </row>
      </sheetData>
      <sheetData sheetId="32">
        <row r="4">
          <cell r="J4">
            <v>2.952844018324071</v>
          </cell>
        </row>
      </sheetData>
      <sheetData sheetId="33">
        <row r="4">
          <cell r="J4">
            <v>270.72447454311651</v>
          </cell>
        </row>
      </sheetData>
      <sheetData sheetId="34">
        <row r="4">
          <cell r="J4">
            <v>0.99371300085653291</v>
          </cell>
        </row>
      </sheetData>
      <sheetData sheetId="35">
        <row r="4">
          <cell r="J4">
            <v>14.365317176308023</v>
          </cell>
        </row>
      </sheetData>
      <sheetData sheetId="36">
        <row r="4">
          <cell r="J4">
            <v>19.624793352255654</v>
          </cell>
        </row>
      </sheetData>
      <sheetData sheetId="37">
        <row r="4">
          <cell r="J4">
            <v>9.8268067106887695</v>
          </cell>
        </row>
      </sheetData>
      <sheetData sheetId="38">
        <row r="4">
          <cell r="J4">
            <v>7.1053358692524435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5" sqref="N2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596.75</f>
        <v>596.75</v>
      </c>
      <c r="P2" t="s">
        <v>8</v>
      </c>
      <c r="Q2" s="10">
        <f>N2+K2+H2</f>
        <v>673.68000000000006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0.15001128594534674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4490.8621091711748</v>
      </c>
      <c r="D7" s="20">
        <f>(C7*[1]Feuil1!$K$2-C4)/C4</f>
        <v>0.57543736289351166</v>
      </c>
      <c r="E7" s="31">
        <f>C7-C7/(1+D7)</f>
        <v>1640.3126586217245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1271.267869968048</v>
      </c>
    </row>
    <row r="9" spans="2:20">
      <c r="M9" s="17" t="str">
        <f>IF(C13&gt;C7*Params!F8,B13,"Others")</f>
        <v>ETH</v>
      </c>
      <c r="N9" s="18">
        <f>IF(C13&gt;C7*0.1,C13,C7)</f>
        <v>1288.7494520040614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596.75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270.72447454311651</v>
      </c>
    </row>
    <row r="12" spans="2:20">
      <c r="B12" s="7" t="s">
        <v>4</v>
      </c>
      <c r="C12" s="1">
        <f>[2]BTC!J4</f>
        <v>1271.267869968048</v>
      </c>
      <c r="D12" s="20">
        <f>C12/$C$7</f>
        <v>0.2830788029255859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1063.3703126559471</v>
      </c>
    </row>
    <row r="13" spans="2:20">
      <c r="B13" s="7" t="s">
        <v>19</v>
      </c>
      <c r="C13" s="1">
        <f>[2]ETH!J4</f>
        <v>1288.7494520040614</v>
      </c>
      <c r="D13" s="20">
        <f t="shared" ref="D13:D55" si="0">C13/$C$7</f>
        <v>0.28697150361668766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596.75</v>
      </c>
      <c r="D14" s="20">
        <f t="shared" si="0"/>
        <v>0.13288094479261023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270.72447454311651</v>
      </c>
      <c r="D15" s="20">
        <f t="shared" si="0"/>
        <v>6.0283408388390913E-2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189.97000551807915</v>
      </c>
      <c r="D16" s="20">
        <f t="shared" si="0"/>
        <v>4.2301455912023014E-2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2.5039735637920432E-2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2.3603485794749367E-2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1.3928283362845026E-2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65.73081081793066</v>
      </c>
      <c r="D20" s="20">
        <f t="shared" si="0"/>
        <v>1.4636568485079098E-2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1.1289591790507481E-2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39.729753319541594</v>
      </c>
      <c r="D22" s="20">
        <f t="shared" si="0"/>
        <v>8.8467987557235509E-3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51.332018365827807</v>
      </c>
      <c r="D23" s="20">
        <f t="shared" si="0"/>
        <v>1.1430326097298398E-2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45.122083554804632</v>
      </c>
      <c r="D24" s="20">
        <f t="shared" si="0"/>
        <v>1.0047532624672879E-2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40.900473871903728</v>
      </c>
      <c r="D25" s="20">
        <f t="shared" si="0"/>
        <v>9.1074882456037478E-3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39.54986648833664</v>
      </c>
      <c r="D26" s="20">
        <f t="shared" si="0"/>
        <v>8.806742564544225E-3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5.8407493622290177E-3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25.344760382723742</v>
      </c>
      <c r="D28" s="20">
        <f t="shared" si="0"/>
        <v>5.6436291666504372E-3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20.236393928060334</v>
      </c>
      <c r="D29" s="20">
        <f t="shared" si="0"/>
        <v>4.5061267605464566E-3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19.624793352255654</v>
      </c>
      <c r="D30" s="20">
        <f t="shared" si="0"/>
        <v>4.3699389727816802E-3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13.842594872713367</v>
      </c>
      <c r="D31" s="20">
        <f t="shared" si="0"/>
        <v>3.0823914286845317E-3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14.404738949066902</v>
      </c>
      <c r="D32" s="20">
        <f t="shared" si="0"/>
        <v>3.2075665203903161E-3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11.989002986697512</v>
      </c>
      <c r="D33" s="20">
        <f t="shared" si="0"/>
        <v>2.6696439782049287E-3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14.365317176308023</v>
      </c>
      <c r="D34" s="20">
        <f t="shared" si="0"/>
        <v>3.1987883010193914E-3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14.206482111699644</v>
      </c>
      <c r="D35" s="20">
        <f t="shared" si="0"/>
        <v>3.1634197992156938E-3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11.87019269498869</v>
      </c>
      <c r="D36" s="20">
        <f t="shared" si="0"/>
        <v>2.643187968463238E-3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2.3380811400459276E-3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8.4697089780293346</v>
      </c>
      <c r="D38" s="20">
        <f t="shared" si="0"/>
        <v>1.8859873164960054E-3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5.4973420761359177</v>
      </c>
      <c r="D39" s="20">
        <f t="shared" si="0"/>
        <v>1.2241173170089823E-3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5.7878844137339494</v>
      </c>
      <c r="D40" s="20">
        <f t="shared" si="0"/>
        <v>1.2888136560492503E-3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4.8296669838928477</v>
      </c>
      <c r="D41" s="20">
        <f t="shared" si="0"/>
        <v>1.0754431702611777E-3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5.1127822864223189</v>
      </c>
      <c r="D42" s="20">
        <f t="shared" si="0"/>
        <v>1.138485698766183E-3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4.2171712197719566</v>
      </c>
      <c r="D43" s="20">
        <f t="shared" si="0"/>
        <v>9.3905604698031348E-4</v>
      </c>
    </row>
    <row r="44" spans="2:14">
      <c r="B44" s="22" t="s">
        <v>23</v>
      </c>
      <c r="C44" s="9">
        <f>[2]LUNA!J4</f>
        <v>4.075778670928127</v>
      </c>
      <c r="D44" s="20">
        <f t="shared" si="0"/>
        <v>9.0757154680938198E-4</v>
      </c>
    </row>
    <row r="45" spans="2:14">
      <c r="B45" s="22" t="s">
        <v>36</v>
      </c>
      <c r="C45" s="9">
        <f>[2]AMP!$J$4</f>
        <v>3.7933856727603237</v>
      </c>
      <c r="D45" s="20">
        <f t="shared" si="0"/>
        <v>8.4468985699060438E-4</v>
      </c>
    </row>
    <row r="46" spans="2:14">
      <c r="B46" s="7" t="s">
        <v>25</v>
      </c>
      <c r="C46" s="1">
        <f>[2]POLIS!J4</f>
        <v>3.3644552668382484</v>
      </c>
      <c r="D46" s="20">
        <f t="shared" si="0"/>
        <v>7.4917803865930457E-4</v>
      </c>
    </row>
    <row r="47" spans="2:14">
      <c r="B47" s="22" t="s">
        <v>40</v>
      </c>
      <c r="C47" s="9">
        <f>[2]SHPING!$J$4</f>
        <v>2.952844018324071</v>
      </c>
      <c r="D47" s="20">
        <f t="shared" si="0"/>
        <v>6.5752275321342307E-4</v>
      </c>
    </row>
    <row r="48" spans="2:14">
      <c r="B48" s="22" t="s">
        <v>50</v>
      </c>
      <c r="C48" s="9">
        <f>[2]KAVA!$J$4</f>
        <v>2.5692132331897573</v>
      </c>
      <c r="D48" s="20">
        <f t="shared" si="0"/>
        <v>5.7209800050260875E-4</v>
      </c>
    </row>
    <row r="49" spans="2:4">
      <c r="B49" s="22" t="s">
        <v>62</v>
      </c>
      <c r="C49" s="10">
        <f>[2]SEI!$J$4</f>
        <v>2.1723322744692166</v>
      </c>
      <c r="D49" s="20">
        <f t="shared" si="0"/>
        <v>4.8372277341424277E-4</v>
      </c>
    </row>
    <row r="50" spans="2:4">
      <c r="B50" s="22" t="s">
        <v>65</v>
      </c>
      <c r="C50" s="10">
        <f>[2]DYDX!$J$4</f>
        <v>7.1053358692524435</v>
      </c>
      <c r="D50" s="20">
        <f t="shared" si="0"/>
        <v>1.5821763609134263E-3</v>
      </c>
    </row>
    <row r="51" spans="2:4">
      <c r="B51" s="22" t="s">
        <v>66</v>
      </c>
      <c r="C51" s="10">
        <f>[2]TIA!$J$4</f>
        <v>9.8268067106887695</v>
      </c>
      <c r="D51" s="20">
        <f t="shared" si="0"/>
        <v>2.1881782321083974E-3</v>
      </c>
    </row>
    <row r="52" spans="2:4">
      <c r="B52" s="7" t="s">
        <v>28</v>
      </c>
      <c r="C52" s="1">
        <f>[2]ATLAS!O47</f>
        <v>2.2467428845887021</v>
      </c>
      <c r="D52" s="20">
        <f t="shared" si="0"/>
        <v>5.0029211095135515E-4</v>
      </c>
    </row>
    <row r="53" spans="2:4">
      <c r="B53" s="22" t="s">
        <v>63</v>
      </c>
      <c r="C53" s="10">
        <f>[2]MEME!$J$4</f>
        <v>2.0090671051266207</v>
      </c>
      <c r="D53" s="20">
        <f t="shared" si="0"/>
        <v>4.4736780072221152E-4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3.7783248711529844E-4</v>
      </c>
    </row>
    <row r="55" spans="2:4">
      <c r="B55" s="22" t="s">
        <v>43</v>
      </c>
      <c r="C55" s="9">
        <f>[2]TRX!$J$4</f>
        <v>0.99371300085653291</v>
      </c>
      <c r="D55" s="20">
        <f t="shared" si="0"/>
        <v>2.2127444056391452E-4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2023-12-25T18:06:58Z</dcterms:modified>
</cp:coreProperties>
</file>