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40" l="1"/>
  <c r="C7" l="1"/>
  <c r="M8" l="1"/>
  <c r="D43"/>
  <c r="D14"/>
  <c r="D7"/>
  <c r="E7" s="1"/>
  <c r="D23"/>
  <c r="D16"/>
  <c r="D28"/>
  <c r="M9"/>
  <c r="D17"/>
  <c r="D48"/>
  <c r="D13"/>
  <c r="Q3"/>
  <c r="D18"/>
  <c r="D36"/>
  <c r="D29"/>
  <c r="D27"/>
  <c r="D33"/>
  <c r="D38"/>
  <c r="D41"/>
  <c r="D37"/>
  <c r="D21"/>
  <c r="N8"/>
  <c r="D45"/>
  <c r="D30"/>
  <c r="D12"/>
  <c r="D19"/>
  <c r="D15"/>
  <c r="D35"/>
  <c r="D34"/>
  <c r="D49"/>
  <c r="D39"/>
  <c r="D50"/>
  <c r="D46"/>
  <c r="D24"/>
  <c r="D42"/>
  <c r="D31"/>
  <c r="D44"/>
  <c r="D25"/>
  <c r="D22"/>
  <c r="D47"/>
  <c r="N9"/>
  <c r="D32"/>
  <c r="D26"/>
  <c r="D20"/>
  <c r="D40"/>
  <c r="N10" l="1"/>
  <c r="M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<sst xmlns="http://schemas.openxmlformats.org/spreadsheetml/2006/main" count="97" uniqueCount="60">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</sst>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842.75639516985132</c:v>
                </c:pt>
                <c:pt idx="1">
                  <c:v>757.87927713284478</c:v>
                </c:pt>
                <c:pt idx="2">
                  <c:v>156.13906215585686</c:v>
                </c:pt>
                <c:pt idx="3">
                  <c:v>583.75865908412152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842.75639516985132</v>
          </cell>
        </row>
      </sheetData>
      <sheetData sheetId="1">
        <row r="4">
          <cell r="J4">
            <v>757.87927713284478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0.68736931741415086</v>
          </cell>
        </row>
      </sheetData>
      <sheetData sheetId="4">
        <row r="46">
          <cell r="M46">
            <v>70.349999999999994</v>
          </cell>
          <cell r="O46">
            <v>1.1521060747009297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26.047464619952351</v>
          </cell>
        </row>
      </sheetData>
      <sheetData sheetId="8">
        <row r="4">
          <cell r="J4">
            <v>5.9755879811412207</v>
          </cell>
        </row>
      </sheetData>
      <sheetData sheetId="9">
        <row r="4">
          <cell r="J4">
            <v>12.87707811193906</v>
          </cell>
        </row>
      </sheetData>
      <sheetData sheetId="10">
        <row r="4">
          <cell r="J4">
            <v>8.3339109516406289</v>
          </cell>
        </row>
      </sheetData>
      <sheetData sheetId="11">
        <row r="4">
          <cell r="J4">
            <v>27.073034479095639</v>
          </cell>
        </row>
      </sheetData>
      <sheetData sheetId="12">
        <row r="4">
          <cell r="J4">
            <v>1.7574057493229065</v>
          </cell>
        </row>
      </sheetData>
      <sheetData sheetId="13">
        <row r="4">
          <cell r="J4">
            <v>127.0509173420549</v>
          </cell>
        </row>
      </sheetData>
      <sheetData sheetId="14">
        <row r="4">
          <cell r="J4">
            <v>3.8821418786786031</v>
          </cell>
        </row>
      </sheetData>
      <sheetData sheetId="15">
        <row r="4">
          <cell r="J4">
            <v>25.774755734003733</v>
          </cell>
        </row>
      </sheetData>
      <sheetData sheetId="16">
        <row r="4">
          <cell r="J4">
            <v>3.0769185613769197</v>
          </cell>
        </row>
      </sheetData>
      <sheetData sheetId="17">
        <row r="4">
          <cell r="J4">
            <v>5.6066570205093713</v>
          </cell>
        </row>
      </sheetData>
      <sheetData sheetId="18">
        <row r="4">
          <cell r="J4">
            <v>7.0357634964369513</v>
          </cell>
        </row>
      </sheetData>
      <sheetData sheetId="19">
        <row r="4">
          <cell r="J4">
            <v>7.4753366708233724</v>
          </cell>
        </row>
      </sheetData>
      <sheetData sheetId="20">
        <row r="4">
          <cell r="J4">
            <v>10.509634696071878</v>
          </cell>
        </row>
      </sheetData>
      <sheetData sheetId="21">
        <row r="4">
          <cell r="J4">
            <v>1.0191882884125041</v>
          </cell>
        </row>
      </sheetData>
      <sheetData sheetId="22">
        <row r="4">
          <cell r="J4">
            <v>20.448831527107718</v>
          </cell>
        </row>
      </sheetData>
      <sheetData sheetId="23">
        <row r="4">
          <cell r="J4">
            <v>26.71849970930348</v>
          </cell>
        </row>
      </sheetData>
      <sheetData sheetId="24">
        <row r="4">
          <cell r="J4">
            <v>20.448724449511349</v>
          </cell>
        </row>
      </sheetData>
      <sheetData sheetId="25">
        <row r="4">
          <cell r="J4">
            <v>23.339120372420549</v>
          </cell>
        </row>
      </sheetData>
      <sheetData sheetId="26">
        <row r="4">
          <cell r="J4">
            <v>3.402079270181797</v>
          </cell>
        </row>
      </sheetData>
      <sheetData sheetId="27">
        <row r="4">
          <cell r="J4">
            <v>156.13906215585686</v>
          </cell>
        </row>
      </sheetData>
      <sheetData sheetId="28">
        <row r="4">
          <cell r="J4">
            <v>0.71538053520069766</v>
          </cell>
        </row>
      </sheetData>
      <sheetData sheetId="29">
        <row r="4">
          <cell r="J4">
            <v>7.4701339886416918</v>
          </cell>
        </row>
      </sheetData>
      <sheetData sheetId="30">
        <row r="4">
          <cell r="J4">
            <v>17.141066054789121</v>
          </cell>
        </row>
      </sheetData>
      <sheetData sheetId="31">
        <row r="4">
          <cell r="J4">
            <v>3.6089339640403</v>
          </cell>
        </row>
      </sheetData>
      <sheetData sheetId="32">
        <row r="4">
          <cell r="J4">
            <v>1.8851949608859662</v>
          </cell>
        </row>
      </sheetData>
      <sheetData sheetId="33">
        <row r="4">
          <cell r="J4">
            <v>3.5406094576302349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1.804851444075849E-2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2363.0753733218403</v>
      </c>
      <c r="D7" s="20">
        <f>(C7*[1]Feuil1!$K$2-C4)/C4</f>
        <v>-0.10175497505310153</v>
      </c>
      <c r="E7" s="31">
        <f>C7-C7/(1+D7)</f>
        <v>-267.6938574473902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842.75639516985132</v>
      </c>
    </row>
    <row r="9" spans="2:20">
      <c r="M9" s="17" t="str">
        <f>IF(C13&gt;C7*[2]Params!F8,B13,"Others")</f>
        <v>BTC</v>
      </c>
      <c r="N9" s="18">
        <f>IF(C13&gt;C7*0.1,C13,C7)</f>
        <v>757.87927713284478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156.13906215585686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583.75865908412152</v>
      </c>
    </row>
    <row r="12" spans="2:20">
      <c r="B12" s="7" t="s">
        <v>19</v>
      </c>
      <c r="C12" s="1">
        <f>[2]ETH!J4</f>
        <v>842.75639516985132</v>
      </c>
      <c r="D12" s="20">
        <f>C12/$C$7</f>
        <v>0.35663542715743568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757.87927713284478</v>
      </c>
      <c r="D13" s="20">
        <f t="shared" ref="D13:D50" si="0">C13/$C$7</f>
        <v>0.32071735234897436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156.13906215585686</v>
      </c>
      <c r="D14" s="20">
        <f t="shared" si="0"/>
        <v>6.6074516250562029E-2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127.0509173420549</v>
      </c>
      <c r="D15" s="20">
        <f t="shared" si="0"/>
        <v>5.3765071895889603E-2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2.977052733663212E-2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2.9262714503597888E-2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27.073034479095639</v>
      </c>
      <c r="D18" s="20">
        <f>C18/$C$7</f>
        <v>1.1456695281385936E-2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26.71849970930348</v>
      </c>
      <c r="D19" s="20">
        <f>C19/$C$7</f>
        <v>1.1306664193171523E-2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25.774755734003733</v>
      </c>
      <c r="D20" s="20">
        <f t="shared" si="0"/>
        <v>1.0907293108374893E-2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26.047464619952351</v>
      </c>
      <c r="D21" s="20">
        <f t="shared" si="0"/>
        <v>1.1022697335014207E-2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23.339120372420549</v>
      </c>
      <c r="D22" s="20">
        <f t="shared" si="0"/>
        <v>9.8765873640382883E-3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20.448831527107718</v>
      </c>
      <c r="D23" s="20">
        <f t="shared" si="0"/>
        <v>8.6534825583503214E-3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20.448724449511349</v>
      </c>
      <c r="D24" s="20">
        <f t="shared" si="0"/>
        <v>8.653437245535682E-3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5.5013056912042299E-3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17.141066054789121</v>
      </c>
      <c r="D26" s="20">
        <f t="shared" si="0"/>
        <v>7.2537110954245402E-3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12.87707811193906</v>
      </c>
      <c r="D27" s="20">
        <f t="shared" si="0"/>
        <v>5.4492879310224437E-3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6.9697311333948965E-3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5.3489618412939591E-3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5.7298214660696355E-3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10.509634696071878</v>
      </c>
      <c r="D31" s="20">
        <f t="shared" si="0"/>
        <v>4.4474394743059739E-3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8.3339109516406289</v>
      </c>
      <c r="D32" s="20">
        <f t="shared" si="0"/>
        <v>3.5267224421730655E-3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7.4701339886416918</v>
      </c>
      <c r="D33" s="20">
        <f t="shared" si="0"/>
        <v>3.1611915865978994E-3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7.4753366708233724</v>
      </c>
      <c r="D34" s="20">
        <f t="shared" si="0"/>
        <v>3.1633932439129459E-3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7.0357634964369513</v>
      </c>
      <c r="D35" s="20">
        <f t="shared" si="0"/>
        <v>2.9773758280704286E-3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5.9755879811412207</v>
      </c>
      <c r="D36" s="20">
        <f t="shared" si="0"/>
        <v>2.5287335514572146E-3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5.6066570205093713</v>
      </c>
      <c r="D37" s="20">
        <f t="shared" si="0"/>
        <v>2.3726103211967964E-3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2.2851577486540649E-3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3.8821418786786031</v>
      </c>
      <c r="D39" s="20">
        <f t="shared" si="0"/>
        <v>1.6428345547105292E-3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3.6089339640403</v>
      </c>
      <c r="D40" s="20">
        <f t="shared" si="0"/>
        <v>1.5272191504273188E-3</v>
      </c>
    </row>
    <row r="41" spans="2:14">
      <c r="B41" s="22" t="s">
        <v>56</v>
      </c>
      <c r="C41" s="9">
        <f>[2]SHIB!$J$4</f>
        <v>3.402079270181797</v>
      </c>
      <c r="D41" s="20">
        <f t="shared" si="0"/>
        <v>1.4396829269983887E-3</v>
      </c>
    </row>
    <row r="42" spans="2:14">
      <c r="B42" s="22" t="s">
        <v>33</v>
      </c>
      <c r="C42" s="1">
        <f>[2]EGLD!$J$4</f>
        <v>3.0769185613769197</v>
      </c>
      <c r="D42" s="20">
        <f t="shared" si="0"/>
        <v>1.3020822763903676E-3</v>
      </c>
    </row>
    <row r="43" spans="2:14">
      <c r="B43" s="22" t="s">
        <v>50</v>
      </c>
      <c r="C43" s="9">
        <f>[2]KAVA!$J$4</f>
        <v>1.8851949608859662</v>
      </c>
      <c r="D43" s="20">
        <f t="shared" si="0"/>
        <v>7.9777182825780779E-4</v>
      </c>
    </row>
    <row r="44" spans="2:14">
      <c r="B44" s="22" t="s">
        <v>36</v>
      </c>
      <c r="C44" s="9">
        <f>[2]AMP!$J$4</f>
        <v>1.7574057493229065</v>
      </c>
      <c r="D44" s="20">
        <f t="shared" si="0"/>
        <v>7.436943269619338E-4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7.1804463757530097E-4</v>
      </c>
    </row>
    <row r="46" spans="2:14">
      <c r="B46" s="22" t="s">
        <v>40</v>
      </c>
      <c r="C46" s="9">
        <f>[2]SHPING!$J$4</f>
        <v>3.5406094576302349</v>
      </c>
      <c r="D46" s="20">
        <f t="shared" si="0"/>
        <v>1.498305766122518E-3</v>
      </c>
    </row>
    <row r="47" spans="2:14">
      <c r="B47" s="22" t="s">
        <v>23</v>
      </c>
      <c r="C47" s="9">
        <f>[2]LUNA!J4</f>
        <v>1.0191882884125041</v>
      </c>
      <c r="D47" s="20">
        <f t="shared" si="0"/>
        <v>4.3129741011172358E-4</v>
      </c>
    </row>
    <row r="48" spans="2:14">
      <c r="B48" s="7" t="s">
        <v>28</v>
      </c>
      <c r="C48" s="1">
        <f>[2]ATLAS!O46</f>
        <v>1.1521060747009297</v>
      </c>
      <c r="D48" s="20">
        <f t="shared" si="0"/>
        <v>4.8754520812486081E-4</v>
      </c>
    </row>
    <row r="49" spans="2:4">
      <c r="B49" s="7" t="s">
        <v>25</v>
      </c>
      <c r="C49" s="1">
        <f>[2]POLIS!J4</f>
        <v>0.68736931741415086</v>
      </c>
      <c r="D49" s="20">
        <f t="shared" si="0"/>
        <v>2.9087913368074114E-4</v>
      </c>
    </row>
    <row r="50" spans="2:4">
      <c r="B50" s="22" t="s">
        <v>43</v>
      </c>
      <c r="C50" s="9">
        <f>[2]TRX!$J$4</f>
        <v>0.71538053520069766</v>
      </c>
      <c r="D50" s="20">
        <f t="shared" si="0"/>
        <v>3.0273284689817892E-4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2023-09-04T07:18:53Z</dcterms:modified>
</cp:coreProperties>
</file>