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<sst xmlns="http://schemas.openxmlformats.org/spreadsheetml/2006/main" count="107" uniqueCount="67">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</sst>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1303.2099958528622</c:v>
                </c:pt>
                <c:pt idx="1">
                  <c:v>1236.3586901349001</c:v>
                </c:pt>
                <c:pt idx="2">
                  <c:v>556.71</c:v>
                </c:pt>
                <c:pt idx="3">
                  <c:v>270.17966010176355</c:v>
                </c:pt>
                <c:pt idx="4">
                  <c:v>226.39987506116654</c:v>
                </c:pt>
                <c:pt idx="5">
                  <c:v>824.2853038137431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1303.2099958528622</v>
          </cell>
        </row>
      </sheetData>
      <sheetData sheetId="1">
        <row r="4">
          <cell r="J4">
            <v>1236.3586901349001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2.5200670786455555</v>
          </cell>
        </row>
      </sheetData>
      <sheetData sheetId="4">
        <row r="47">
          <cell r="M47">
            <v>111.75</v>
          </cell>
          <cell r="O47">
            <v>2.0593339803337898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3.2890290946911049</v>
          </cell>
        </row>
      </sheetData>
      <sheetData sheetId="8">
        <row r="4">
          <cell r="J4">
            <v>44.098267823395268</v>
          </cell>
        </row>
      </sheetData>
      <sheetData sheetId="9">
        <row r="4">
          <cell r="J4">
            <v>11.273744117838953</v>
          </cell>
        </row>
      </sheetData>
      <sheetData sheetId="10">
        <row r="4">
          <cell r="J4">
            <v>23.149356793576391</v>
          </cell>
        </row>
      </sheetData>
      <sheetData sheetId="11">
        <row r="4">
          <cell r="J4">
            <v>13.192712711513533</v>
          </cell>
        </row>
      </sheetData>
      <sheetData sheetId="12">
        <row r="4">
          <cell r="J4">
            <v>54.682416881856255</v>
          </cell>
        </row>
      </sheetData>
      <sheetData sheetId="13">
        <row r="4">
          <cell r="J4">
            <v>3.4501090647509676</v>
          </cell>
        </row>
      </sheetData>
      <sheetData sheetId="14">
        <row r="4">
          <cell r="J4">
            <v>226.39987506116654</v>
          </cell>
        </row>
      </sheetData>
      <sheetData sheetId="15">
        <row r="4">
          <cell r="J4">
            <v>5.5384237358073491</v>
          </cell>
        </row>
      </sheetData>
      <sheetData sheetId="16">
        <row r="4">
          <cell r="J4">
            <v>36.866799515070895</v>
          </cell>
        </row>
      </sheetData>
      <sheetData sheetId="17">
        <row r="4">
          <cell r="J4">
            <v>5.129298792662345</v>
          </cell>
        </row>
      </sheetData>
      <sheetData sheetId="18">
        <row r="4">
          <cell r="J4">
            <v>4.8018396386606534</v>
          </cell>
        </row>
      </sheetData>
      <sheetData sheetId="19">
        <row r="4">
          <cell r="J4">
            <v>11.523777954116531</v>
          </cell>
        </row>
      </sheetData>
      <sheetData sheetId="20">
        <row r="4">
          <cell r="J4">
            <v>2.5416915452896665</v>
          </cell>
        </row>
      </sheetData>
      <sheetData sheetId="21">
        <row r="4">
          <cell r="J4">
            <v>13.150726586256452</v>
          </cell>
        </row>
      </sheetData>
      <sheetData sheetId="22">
        <row r="4">
          <cell r="J4">
            <v>8.9543017472994588</v>
          </cell>
        </row>
      </sheetData>
      <sheetData sheetId="23">
        <row r="4">
          <cell r="J4">
            <v>12.012013930805146</v>
          </cell>
        </row>
      </sheetData>
      <sheetData sheetId="24">
        <row r="4">
          <cell r="J4">
            <v>3.5961149895915452</v>
          </cell>
        </row>
      </sheetData>
      <sheetData sheetId="25">
        <row r="4">
          <cell r="J4">
            <v>18.401135711643615</v>
          </cell>
        </row>
      </sheetData>
      <sheetData sheetId="26">
        <row r="4">
          <cell r="J4">
            <v>55.530915901624759</v>
          </cell>
        </row>
      </sheetData>
      <sheetData sheetId="27">
        <row r="4">
          <cell r="J4">
            <v>1.8172801218989878</v>
          </cell>
        </row>
      </sheetData>
      <sheetData sheetId="28">
        <row r="4">
          <cell r="J4">
            <v>48.334327424232278</v>
          </cell>
        </row>
      </sheetData>
      <sheetData sheetId="29">
        <row r="4">
          <cell r="J4">
            <v>36.766191317576222</v>
          </cell>
        </row>
      </sheetData>
      <sheetData sheetId="30">
        <row r="4">
          <cell r="J4">
            <v>2.3256989878880105</v>
          </cell>
        </row>
      </sheetData>
      <sheetData sheetId="31">
        <row r="4">
          <cell r="J4">
            <v>4.6066061393256668</v>
          </cell>
        </row>
      </sheetData>
      <sheetData sheetId="32">
        <row r="4">
          <cell r="J4">
            <v>2.887999643379878</v>
          </cell>
        </row>
      </sheetData>
      <sheetData sheetId="33">
        <row r="4">
          <cell r="J4">
            <v>270.17966010176355</v>
          </cell>
        </row>
      </sheetData>
      <sheetData sheetId="34">
        <row r="4">
          <cell r="J4">
            <v>0.99133931527080865</v>
          </cell>
        </row>
      </sheetData>
      <sheetData sheetId="35">
        <row r="4">
          <cell r="J4">
            <v>12.922707527071115</v>
          </cell>
        </row>
      </sheetData>
      <sheetData sheetId="36">
        <row r="4">
          <cell r="J4">
            <v>19.261099057203321</v>
          </cell>
        </row>
      </sheetData>
      <sheetData sheetId="37">
        <row r="4">
          <cell r="J4">
            <v>13.237562080463269</v>
          </cell>
        </row>
      </sheetData>
      <sheetData sheetId="38">
        <row r="4">
          <cell r="J4">
            <v>11.795621004003147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0.13895631793058888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4417.1435249644346</v>
      </c>
      <c r="D7" s="20">
        <f>(C7*[1]Feuil1!$K$2-C4)/C4</f>
        <v>0.54957617876547249</v>
      </c>
      <c r="E7" s="31">
        <f>C7-C7/(1+D7)</f>
        <v>1566.5940744149843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1303.2099958528622</v>
      </c>
    </row>
    <row r="9" spans="2:20">
      <c r="M9" s="17" t="str">
        <f>IF(C13&gt;C7*Params!F8,B13,"Others")</f>
        <v>BTC</v>
      </c>
      <c r="N9" s="18">
        <f>IF(C13&gt;C7*0.1,C13,C7)</f>
        <v>1236.3586901349001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270.17966010176355</v>
      </c>
    </row>
    <row r="12" spans="2:20">
      <c r="B12" s="7" t="s">
        <v>19</v>
      </c>
      <c r="C12" s="1">
        <f>[2]ETH!J4</f>
        <v>1303.2099958528622</v>
      </c>
      <c r="D12" s="20">
        <f>C12/$C$7</f>
        <v>0.29503455988864552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226.39987506116654</v>
      </c>
    </row>
    <row r="13" spans="2:20">
      <c r="B13" s="7" t="s">
        <v>4</v>
      </c>
      <c r="C13" s="1">
        <f>[2]BTC!J4</f>
        <v>1236.3586901349001</v>
      </c>
      <c r="D13" s="20">
        <f t="shared" ref="D13:D55" si="0">C13/$C$7</f>
        <v>0.27990004923936784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824.2853038137431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0.12603393954795311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270.17966010176355</v>
      </c>
      <c r="D15" s="20">
        <f t="shared" si="0"/>
        <v>6.1166149248894727E-2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226.39987506116654</v>
      </c>
      <c r="D16" s="20">
        <f t="shared" si="0"/>
        <v>5.1254815194846863E-2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2.5299155295366992E-2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2.0375158627141201E-2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1.4160735245863134E-2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55.530915901624759</v>
      </c>
      <c r="D20" s="20">
        <f t="shared" si="0"/>
        <v>1.2571680224511581E-2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54.682416881856255</v>
      </c>
      <c r="D21" s="20">
        <f t="shared" si="0"/>
        <v>1.2379587978703168E-2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1.1478006026622878E-2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44.098267823395268</v>
      </c>
      <c r="D23" s="20">
        <f t="shared" si="0"/>
        <v>9.9834355787092825E-3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48.334327424232278</v>
      </c>
      <c r="D24" s="20">
        <f t="shared" si="0"/>
        <v>1.0942439871165711E-2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36.766191317576222</v>
      </c>
      <c r="D25" s="20">
        <f t="shared" si="0"/>
        <v>8.3235220023493012E-3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36.866799515070895</v>
      </c>
      <c r="D26" s="20">
        <f t="shared" si="0"/>
        <v>8.3462987577175764E-3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23.149356793576391</v>
      </c>
      <c r="D27" s="20">
        <f t="shared" si="0"/>
        <v>5.2407979642823087E-3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19.261099057203321</v>
      </c>
      <c r="D28" s="20">
        <f t="shared" si="0"/>
        <v>4.360532762484417E-3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18.401135711643615</v>
      </c>
      <c r="D29" s="20">
        <f t="shared" si="0"/>
        <v>4.1658451004921273E-3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1.4443723560128986E-3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11.523777954116531</v>
      </c>
      <c r="D31" s="20">
        <f t="shared" si="0"/>
        <v>2.6088755977675226E-3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13.192712711513533</v>
      </c>
      <c r="D32" s="20">
        <f t="shared" si="0"/>
        <v>2.9867068246598929E-3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13.150726586256452</v>
      </c>
      <c r="D33" s="20">
        <f t="shared" si="0"/>
        <v>2.9772015584126478E-3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12.922707527071115</v>
      </c>
      <c r="D34" s="20">
        <f t="shared" si="0"/>
        <v>2.9255801750691732E-3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12.012013930805146</v>
      </c>
      <c r="D35" s="20">
        <f t="shared" si="0"/>
        <v>2.7194076585731644E-3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11.273744117838953</v>
      </c>
      <c r="D36" s="20">
        <f t="shared" si="0"/>
        <v>2.5522702746974303E-3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13.237562080463269</v>
      </c>
      <c r="D37" s="20">
        <f t="shared" si="0"/>
        <v>2.9968603025118711E-3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11.795621004003147</v>
      </c>
      <c r="D38" s="20">
        <f t="shared" si="0"/>
        <v>2.6704183229133631E-3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2.3771018398331401E-3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8.9543017472994588</v>
      </c>
      <c r="D40" s="20">
        <f t="shared" si="0"/>
        <v>2.0271702055168236E-3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5.5384237358073491</v>
      </c>
      <c r="D41" s="20">
        <f t="shared" si="0"/>
        <v>1.2538473573488747E-3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4.8018396386606534</v>
      </c>
      <c r="D42" s="20">
        <f t="shared" si="0"/>
        <v>1.0870916037756134E-3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5.129298792662345</v>
      </c>
      <c r="D43" s="20">
        <f t="shared" si="0"/>
        <v>1.1612252949611014E-3</v>
      </c>
    </row>
    <row r="44" spans="2:14">
      <c r="B44" s="22" t="s">
        <v>56</v>
      </c>
      <c r="C44" s="9">
        <f>[2]SHIB!$J$4</f>
        <v>4.6066061393256668</v>
      </c>
      <c r="D44" s="20">
        <f t="shared" si="0"/>
        <v>1.0428925646835886E-3</v>
      </c>
    </row>
    <row r="45" spans="2:14">
      <c r="B45" s="22" t="s">
        <v>23</v>
      </c>
      <c r="C45" s="9">
        <f>[2]LUNA!J4</f>
        <v>3.5961149895915452</v>
      </c>
      <c r="D45" s="20">
        <f t="shared" si="0"/>
        <v>8.1412681504853298E-4</v>
      </c>
    </row>
    <row r="46" spans="2:14">
      <c r="B46" s="22" t="s">
        <v>36</v>
      </c>
      <c r="C46" s="9">
        <f>[2]AMP!$J$4</f>
        <v>3.4501090647509676</v>
      </c>
      <c r="D46" s="20">
        <f t="shared" si="0"/>
        <v>7.8107243861376375E-4</v>
      </c>
    </row>
    <row r="47" spans="2:14">
      <c r="B47" s="22" t="s">
        <v>64</v>
      </c>
      <c r="C47" s="10">
        <f>[2]ACE!$J$4</f>
        <v>3.2890290946911049</v>
      </c>
      <c r="D47" s="20">
        <f t="shared" si="0"/>
        <v>7.4460543926237654E-4</v>
      </c>
    </row>
    <row r="48" spans="2:14">
      <c r="B48" s="22" t="s">
        <v>40</v>
      </c>
      <c r="C48" s="9">
        <f>[2]SHPING!$J$4</f>
        <v>2.887999643379878</v>
      </c>
      <c r="D48" s="20">
        <f t="shared" si="0"/>
        <v>6.5381612054435823E-4</v>
      </c>
    </row>
    <row r="49" spans="2:4">
      <c r="B49" s="22" t="s">
        <v>62</v>
      </c>
      <c r="C49" s="10">
        <f>[2]SEI!$J$4</f>
        <v>2.3256989878880105</v>
      </c>
      <c r="D49" s="20">
        <f t="shared" si="0"/>
        <v>5.265165088577773E-4</v>
      </c>
    </row>
    <row r="50" spans="2:4">
      <c r="B50" s="22" t="s">
        <v>50</v>
      </c>
      <c r="C50" s="9">
        <f>[2]KAVA!$J$4</f>
        <v>2.5416915452896665</v>
      </c>
      <c r="D50" s="20">
        <f t="shared" si="0"/>
        <v>5.7541520462822888E-4</v>
      </c>
    </row>
    <row r="51" spans="2:4">
      <c r="B51" s="7" t="s">
        <v>25</v>
      </c>
      <c r="C51" s="1">
        <f>[2]POLIS!J4</f>
        <v>2.5200670786455555</v>
      </c>
      <c r="D51" s="20">
        <f t="shared" si="0"/>
        <v>5.7051962753821683E-4</v>
      </c>
    </row>
    <row r="52" spans="2:4">
      <c r="B52" s="7" t="s">
        <v>28</v>
      </c>
      <c r="C52" s="1">
        <f>[2]ATLAS!O47</f>
        <v>2.0593339803337898</v>
      </c>
      <c r="D52" s="20">
        <f t="shared" si="0"/>
        <v>4.6621396128403386E-4</v>
      </c>
    </row>
    <row r="53" spans="2:4">
      <c r="B53" s="22" t="s">
        <v>63</v>
      </c>
      <c r="C53" s="10">
        <f>[2]MEME!$J$4</f>
        <v>1.8172801218989878</v>
      </c>
      <c r="D53" s="20">
        <f t="shared" si="0"/>
        <v>4.1141523059602642E-4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3.8413820841686641E-4</v>
      </c>
    </row>
    <row r="55" spans="2:4">
      <c r="B55" s="22" t="s">
        <v>43</v>
      </c>
      <c r="C55" s="9">
        <f>[2]TRX!$J$4</f>
        <v>0.99133931527080865</v>
      </c>
      <c r="D55" s="20">
        <f t="shared" si="0"/>
        <v>2.2442995335515855E-4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2023-12-30T22:50:01Z</dcterms:modified>
</cp:coreProperties>
</file>