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<sst xmlns="http://schemas.openxmlformats.org/spreadsheetml/2006/main" count="107" uniqueCount="67">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</sst>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1305.9503387752316</c:v>
                </c:pt>
                <c:pt idx="1">
                  <c:v>1240.9947178482519</c:v>
                </c:pt>
                <c:pt idx="2">
                  <c:v>556.71</c:v>
                </c:pt>
                <c:pt idx="3">
                  <c:v>274.53562203611926</c:v>
                </c:pt>
                <c:pt idx="4">
                  <c:v>227.05197029138299</c:v>
                </c:pt>
                <c:pt idx="5">
                  <c:v>825.47690894998982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1305.9503387752316</v>
          </cell>
        </row>
      </sheetData>
      <sheetData sheetId="1">
        <row r="4">
          <cell r="J4">
            <v>1240.9947178482519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2.5588713511126611</v>
          </cell>
        </row>
      </sheetData>
      <sheetData sheetId="4">
        <row r="47">
          <cell r="M47">
            <v>111.75</v>
          </cell>
          <cell r="O47">
            <v>2.0479833041362738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3.2583427344533251</v>
          </cell>
        </row>
      </sheetData>
      <sheetData sheetId="8">
        <row r="4">
          <cell r="J4">
            <v>44.656349675001586</v>
          </cell>
        </row>
      </sheetData>
      <sheetData sheetId="9">
        <row r="4">
          <cell r="J4">
            <v>11.391862161430394</v>
          </cell>
        </row>
      </sheetData>
      <sheetData sheetId="10">
        <row r="4">
          <cell r="J4">
            <v>23.230497826905712</v>
          </cell>
        </row>
      </sheetData>
      <sheetData sheetId="11">
        <row r="4">
          <cell r="J4">
            <v>13.208395883610267</v>
          </cell>
        </row>
      </sheetData>
      <sheetData sheetId="12">
        <row r="4">
          <cell r="J4">
            <v>55.348447379248455</v>
          </cell>
        </row>
      </sheetData>
      <sheetData sheetId="13">
        <row r="4">
          <cell r="J4">
            <v>3.4730321138996776</v>
          </cell>
        </row>
      </sheetData>
      <sheetData sheetId="14">
        <row r="4">
          <cell r="J4">
            <v>227.05197029138299</v>
          </cell>
        </row>
      </sheetData>
      <sheetData sheetId="15">
        <row r="4">
          <cell r="J4">
            <v>5.5690805054849228</v>
          </cell>
        </row>
      </sheetData>
      <sheetData sheetId="16">
        <row r="4">
          <cell r="J4">
            <v>36.695295829955889</v>
          </cell>
        </row>
      </sheetData>
      <sheetData sheetId="17">
        <row r="4">
          <cell r="J4">
            <v>5.1402639450609229</v>
          </cell>
        </row>
      </sheetData>
      <sheetData sheetId="18">
        <row r="4">
          <cell r="J4">
            <v>4.8040754530038843</v>
          </cell>
        </row>
      </sheetData>
      <sheetData sheetId="19">
        <row r="4">
          <cell r="J4">
            <v>10.890923195595018</v>
          </cell>
        </row>
      </sheetData>
      <sheetData sheetId="20">
        <row r="4">
          <cell r="J4">
            <v>2.5660148049488098</v>
          </cell>
        </row>
      </sheetData>
      <sheetData sheetId="21">
        <row r="4">
          <cell r="J4">
            <v>13.125704197793411</v>
          </cell>
        </row>
      </sheetData>
      <sheetData sheetId="22">
        <row r="4">
          <cell r="J4">
            <v>9.0180753671356317</v>
          </cell>
        </row>
      </sheetData>
      <sheetData sheetId="23">
        <row r="4">
          <cell r="J4">
            <v>12.021800269545187</v>
          </cell>
        </row>
      </sheetData>
      <sheetData sheetId="24">
        <row r="4">
          <cell r="J4">
            <v>3.5798012982508967</v>
          </cell>
        </row>
      </sheetData>
      <sheetData sheetId="25">
        <row r="4">
          <cell r="J4">
            <v>18.202909851521099</v>
          </cell>
        </row>
      </sheetData>
      <sheetData sheetId="26">
        <row r="4">
          <cell r="J4">
            <v>56.117414820140411</v>
          </cell>
        </row>
      </sheetData>
      <sheetData sheetId="27">
        <row r="4">
          <cell r="J4">
            <v>1.8252623079745873</v>
          </cell>
        </row>
      </sheetData>
      <sheetData sheetId="28">
        <row r="4">
          <cell r="J4">
            <v>47.642752424508494</v>
          </cell>
        </row>
      </sheetData>
      <sheetData sheetId="29">
        <row r="4">
          <cell r="J4">
            <v>37.088811317970709</v>
          </cell>
        </row>
      </sheetData>
      <sheetData sheetId="30">
        <row r="4">
          <cell r="J4">
            <v>2.3507455245079365</v>
          </cell>
        </row>
      </sheetData>
      <sheetData sheetId="31">
        <row r="4">
          <cell r="J4">
            <v>4.6316938540624584</v>
          </cell>
        </row>
      </sheetData>
      <sheetData sheetId="32">
        <row r="4">
          <cell r="J4">
            <v>2.915933527621632</v>
          </cell>
        </row>
      </sheetData>
      <sheetData sheetId="33">
        <row r="4">
          <cell r="J4">
            <v>274.53562203611926</v>
          </cell>
        </row>
      </sheetData>
      <sheetData sheetId="34">
        <row r="4">
          <cell r="J4">
            <v>0.99187993640241068</v>
          </cell>
        </row>
      </sheetData>
      <sheetData sheetId="35">
        <row r="4">
          <cell r="J4">
            <v>13.09110949305455</v>
          </cell>
        </row>
      </sheetData>
      <sheetData sheetId="36">
        <row r="4">
          <cell r="J4">
            <v>19.375621434859664</v>
          </cell>
        </row>
      </sheetData>
      <sheetData sheetId="37">
        <row r="4">
          <cell r="J4">
            <v>13.242261708985428</v>
          </cell>
        </row>
      </sheetData>
      <sheetData sheetId="38">
        <row r="4">
          <cell r="J4">
            <v>11.838901851807456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0.13853054610632573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4430.719557900974</v>
      </c>
      <c r="D7" s="20">
        <f>(C7*[1]Feuil1!$K$2-C4)/C4</f>
        <v>0.55433878091360311</v>
      </c>
      <c r="E7" s="31">
        <f>C7-C7/(1+D7)</f>
        <v>1580.1701073515237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1305.9503387752316</v>
      </c>
    </row>
    <row r="9" spans="2:20">
      <c r="M9" s="17" t="str">
        <f>IF(C13&gt;C7*Params!F8,B13,"Others")</f>
        <v>BTC</v>
      </c>
      <c r="N9" s="18">
        <f>IF(C13&gt;C7*0.1,C13,C7)</f>
        <v>1240.9947178482519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274.53562203611926</v>
      </c>
    </row>
    <row r="12" spans="2:20">
      <c r="B12" s="7" t="s">
        <v>19</v>
      </c>
      <c r="C12" s="1">
        <f>[2]ETH!J4</f>
        <v>1305.9503387752316</v>
      </c>
      <c r="D12" s="20">
        <f>C12/$C$7</f>
        <v>0.29474904058110091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227.05197029138299</v>
      </c>
    </row>
    <row r="13" spans="2:20">
      <c r="B13" s="7" t="s">
        <v>4</v>
      </c>
      <c r="C13" s="1">
        <f>[2]BTC!J4</f>
        <v>1240.9947178482519</v>
      </c>
      <c r="D13" s="20">
        <f t="shared" ref="D13:D55" si="0">C13/$C$7</f>
        <v>0.28008875344756989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825.47690894998982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0.12564776278996498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274.53562203611926</v>
      </c>
      <c r="D15" s="20">
        <f t="shared" si="0"/>
        <v>6.1961859343266312E-2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227.05197029138299</v>
      </c>
      <c r="D16" s="20">
        <f t="shared" si="0"/>
        <v>5.1244942796367696E-2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2.5221636923674056E-2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2.0312727723764343E-2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1.4117345768016216E-2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56.117414820140411</v>
      </c>
      <c r="D20" s="20">
        <f t="shared" si="0"/>
        <v>1.2665530753367222E-2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55.348447379248455</v>
      </c>
      <c r="D21" s="20">
        <f t="shared" si="0"/>
        <v>1.2491977128308577E-2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1.1442836617720579E-2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44.656349675001586</v>
      </c>
      <c r="D23" s="20">
        <f t="shared" si="0"/>
        <v>1.0078803023172439E-2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47.642752424508494</v>
      </c>
      <c r="D24" s="20">
        <f t="shared" si="0"/>
        <v>1.0752825088997272E-2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37.088811317970709</v>
      </c>
      <c r="D25" s="20">
        <f t="shared" si="0"/>
        <v>8.3708325100000924E-3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36.695295829955889</v>
      </c>
      <c r="D26" s="20">
        <f t="shared" si="0"/>
        <v>8.2820172548542115E-3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23.230497826905712</v>
      </c>
      <c r="D27" s="20">
        <f t="shared" si="0"/>
        <v>5.243053080504833E-3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19.375621434859664</v>
      </c>
      <c r="D28" s="20">
        <f t="shared" si="0"/>
        <v>4.3730191409448501E-3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18.202909851521099</v>
      </c>
      <c r="D29" s="20">
        <f t="shared" si="0"/>
        <v>4.1083416843797297E-3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1.4399466986401834E-3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10.890923195595018</v>
      </c>
      <c r="D31" s="20">
        <f t="shared" si="0"/>
        <v>2.458048417028345E-3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13.208395883610267</v>
      </c>
      <c r="D32" s="20">
        <f t="shared" si="0"/>
        <v>2.9810949916829451E-3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13.125704197793411</v>
      </c>
      <c r="D33" s="20">
        <f t="shared" si="0"/>
        <v>2.9624317283605357E-3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13.09110949305455</v>
      </c>
      <c r="D34" s="20">
        <f t="shared" si="0"/>
        <v>2.954623808160041E-3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12.021800269545187</v>
      </c>
      <c r="D35" s="20">
        <f t="shared" si="0"/>
        <v>2.7132839513860905E-3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11.391862161430394</v>
      </c>
      <c r="D36" s="20">
        <f t="shared" si="0"/>
        <v>2.5711088261309903E-3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13.242261708985428</v>
      </c>
      <c r="D37" s="20">
        <f t="shared" si="0"/>
        <v>2.9887384060161251E-3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11.838901851807456</v>
      </c>
      <c r="D38" s="20">
        <f t="shared" si="0"/>
        <v>2.6720043318237147E-3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2.369818234439173E-3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9.0180753671356317</v>
      </c>
      <c r="D40" s="20">
        <f t="shared" si="0"/>
        <v>2.0353523280556914E-3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5.5690805054849228</v>
      </c>
      <c r="D41" s="20">
        <f t="shared" si="0"/>
        <v>1.2569246219959903E-3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4.8040754530038843</v>
      </c>
      <c r="D42" s="20">
        <f t="shared" si="0"/>
        <v>1.0842652960143082E-3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5.1402639450609229</v>
      </c>
      <c r="D43" s="20">
        <f t="shared" si="0"/>
        <v>1.1601420216033919E-3</v>
      </c>
    </row>
    <row r="44" spans="2:14">
      <c r="B44" s="22" t="s">
        <v>56</v>
      </c>
      <c r="C44" s="9">
        <f>[2]SHIB!$J$4</f>
        <v>4.6316938540624584</v>
      </c>
      <c r="D44" s="20">
        <f t="shared" si="0"/>
        <v>1.0453592906378157E-3</v>
      </c>
    </row>
    <row r="45" spans="2:14">
      <c r="B45" s="22" t="s">
        <v>23</v>
      </c>
      <c r="C45" s="9">
        <f>[2]LUNA!J4</f>
        <v>3.5798012982508967</v>
      </c>
      <c r="D45" s="20">
        <f t="shared" si="0"/>
        <v>8.0795032307276189E-4</v>
      </c>
    </row>
    <row r="46" spans="2:14">
      <c r="B46" s="22" t="s">
        <v>36</v>
      </c>
      <c r="C46" s="9">
        <f>[2]AMP!$J$4</f>
        <v>3.4730321138996776</v>
      </c>
      <c r="D46" s="20">
        <f t="shared" si="0"/>
        <v>7.838528411725984E-4</v>
      </c>
    </row>
    <row r="47" spans="2:14">
      <c r="B47" s="22" t="s">
        <v>64</v>
      </c>
      <c r="C47" s="10">
        <f>[2]ACE!$J$4</f>
        <v>3.2583427344533251</v>
      </c>
      <c r="D47" s="20">
        <f t="shared" si="0"/>
        <v>7.3539809772951302E-4</v>
      </c>
    </row>
    <row r="48" spans="2:14">
      <c r="B48" s="22" t="s">
        <v>40</v>
      </c>
      <c r="C48" s="9">
        <f>[2]SHPING!$J$4</f>
        <v>2.915933527621632</v>
      </c>
      <c r="D48" s="20">
        <f t="shared" si="0"/>
        <v>6.5811737563526535E-4</v>
      </c>
    </row>
    <row r="49" spans="2:4">
      <c r="B49" s="22" t="s">
        <v>62</v>
      </c>
      <c r="C49" s="10">
        <f>[2]SEI!$J$4</f>
        <v>2.3507455245079365</v>
      </c>
      <c r="D49" s="20">
        <f t="shared" si="0"/>
        <v>5.3055615319097006E-4</v>
      </c>
    </row>
    <row r="50" spans="2:4">
      <c r="B50" s="22" t="s">
        <v>50</v>
      </c>
      <c r="C50" s="9">
        <f>[2]KAVA!$J$4</f>
        <v>2.5660148049488098</v>
      </c>
      <c r="D50" s="20">
        <f t="shared" si="0"/>
        <v>5.7914177853414929E-4</v>
      </c>
    </row>
    <row r="51" spans="2:4">
      <c r="B51" s="7" t="s">
        <v>25</v>
      </c>
      <c r="C51" s="1">
        <f>[2]POLIS!J4</f>
        <v>2.5588713511126611</v>
      </c>
      <c r="D51" s="20">
        <f t="shared" si="0"/>
        <v>5.7752952261436077E-4</v>
      </c>
    </row>
    <row r="52" spans="2:4">
      <c r="B52" s="7" t="s">
        <v>28</v>
      </c>
      <c r="C52" s="1">
        <f>[2]ATLAS!O47</f>
        <v>2.0479833041362738</v>
      </c>
      <c r="D52" s="20">
        <f t="shared" si="0"/>
        <v>4.6222363599705986E-4</v>
      </c>
    </row>
    <row r="53" spans="2:4">
      <c r="B53" s="22" t="s">
        <v>63</v>
      </c>
      <c r="C53" s="10">
        <f>[2]MEME!$J$4</f>
        <v>1.8252623079745873</v>
      </c>
      <c r="D53" s="20">
        <f t="shared" si="0"/>
        <v>4.1195618095930543E-4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3.8296118222473223E-4</v>
      </c>
    </row>
    <row r="55" spans="2:4">
      <c r="B55" s="22" t="s">
        <v>43</v>
      </c>
      <c r="C55" s="9">
        <f>[2]TRX!$J$4</f>
        <v>0.99187993640241068</v>
      </c>
      <c r="D55" s="20">
        <f t="shared" si="0"/>
        <v>2.2386430092007621E-4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2023-12-30T21:02:43Z</dcterms:modified>
</cp:coreProperties>
</file>