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3"/>
  <c r="C32" l="1"/>
  <c r="C17" l="1"/>
  <c r="C51" l="1"/>
  <c r="C7" s="1"/>
  <c r="D39" s="1"/>
  <c r="N8" l="1"/>
  <c r="D53"/>
  <c r="D25"/>
  <c r="D36"/>
  <c r="D14"/>
  <c r="D49"/>
  <c r="D7"/>
  <c r="E7" s="1"/>
  <c r="D31"/>
  <c r="D50"/>
  <c r="D15"/>
  <c r="M9"/>
  <c r="D48"/>
  <c r="D30"/>
  <c r="D45"/>
  <c r="D21"/>
  <c r="D27"/>
  <c r="D43"/>
  <c r="D52"/>
  <c r="D38"/>
  <c r="D19"/>
  <c r="D18"/>
  <c r="D40"/>
  <c r="D26"/>
  <c r="D17"/>
  <c r="D34"/>
  <c r="D13"/>
  <c r="M8"/>
  <c r="D44"/>
  <c r="D35"/>
  <c r="D23"/>
  <c r="D32"/>
  <c r="D42"/>
  <c r="D12"/>
  <c r="D55"/>
  <c r="D28"/>
  <c r="D41"/>
  <c r="D47"/>
  <c r="D22"/>
  <c r="D37"/>
  <c r="D46"/>
  <c r="D33"/>
  <c r="D29"/>
  <c r="N9"/>
  <c r="D54"/>
  <c r="D24"/>
  <c r="D20"/>
  <c r="D16"/>
  <c r="Q3"/>
  <c r="D51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N33" l="1"/>
  <c r="M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<sst xmlns="http://schemas.openxmlformats.org/spreadsheetml/2006/main" count="107" uniqueCount="67">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</sst>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1401.0046506016495</c:v>
                </c:pt>
                <c:pt idx="1">
                  <c:v>1304.7387337586517</c:v>
                </c:pt>
                <c:pt idx="2">
                  <c:v>548.72</c:v>
                </c:pt>
                <c:pt idx="3">
                  <c:v>245.0603599409024</c:v>
                </c:pt>
                <c:pt idx="4">
                  <c:v>1033.8160590347738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1401.0046506016495</v>
          </cell>
        </row>
      </sheetData>
      <sheetData sheetId="1">
        <row r="4">
          <cell r="J4">
            <v>1304.7387337586517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2.2749065319706085</v>
          </cell>
        </row>
      </sheetData>
      <sheetData sheetId="4">
        <row r="47">
          <cell r="M47">
            <v>126.25</v>
          </cell>
          <cell r="O47">
            <v>1.0009162200923143</v>
          </cell>
        </row>
      </sheetData>
      <sheetData sheetId="5">
        <row r="4">
          <cell r="C4">
            <v>-77.666666666666671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2.7730683273156687</v>
          </cell>
        </row>
      </sheetData>
      <sheetData sheetId="8">
        <row r="4">
          <cell r="J4">
            <v>39.903678238246641</v>
          </cell>
        </row>
      </sheetData>
      <sheetData sheetId="9">
        <row r="4">
          <cell r="J4">
            <v>9.6179335146437666</v>
          </cell>
        </row>
      </sheetData>
      <sheetData sheetId="10">
        <row r="4">
          <cell r="J4">
            <v>20.045827862813951</v>
          </cell>
        </row>
      </sheetData>
      <sheetData sheetId="11">
        <row r="4">
          <cell r="J4">
            <v>12.532975023676642</v>
          </cell>
        </row>
      </sheetData>
      <sheetData sheetId="12">
        <row r="4">
          <cell r="J4">
            <v>49.926209969856444</v>
          </cell>
        </row>
      </sheetData>
      <sheetData sheetId="13">
        <row r="4">
          <cell r="J4">
            <v>3.2693930304090362</v>
          </cell>
        </row>
      </sheetData>
      <sheetData sheetId="14">
        <row r="4">
          <cell r="J4">
            <v>216.62931822617762</v>
          </cell>
        </row>
      </sheetData>
      <sheetData sheetId="15">
        <row r="4">
          <cell r="J4">
            <v>4.9595396107530014</v>
          </cell>
        </row>
      </sheetData>
      <sheetData sheetId="16">
        <row r="4">
          <cell r="J4">
            <v>46.978865163826335</v>
          </cell>
        </row>
      </sheetData>
      <sheetData sheetId="17">
        <row r="4">
          <cell r="J4">
            <v>5.6336654952797325</v>
          </cell>
        </row>
      </sheetData>
      <sheetData sheetId="18">
        <row r="4">
          <cell r="J4">
            <v>4.6276669930603438</v>
          </cell>
        </row>
      </sheetData>
      <sheetData sheetId="19">
        <row r="4">
          <cell r="J4">
            <v>12.414795858422066</v>
          </cell>
        </row>
      </sheetData>
      <sheetData sheetId="20">
        <row r="4">
          <cell r="J4">
            <v>2.2615120906183499</v>
          </cell>
        </row>
      </sheetData>
      <sheetData sheetId="21">
        <row r="4">
          <cell r="J4">
            <v>12.086002355241387</v>
          </cell>
        </row>
      </sheetData>
      <sheetData sheetId="22">
        <row r="4">
          <cell r="J4">
            <v>8.3880552185652526</v>
          </cell>
        </row>
      </sheetData>
      <sheetData sheetId="23">
        <row r="4">
          <cell r="J4">
            <v>11.74091526190689</v>
          </cell>
        </row>
      </sheetData>
      <sheetData sheetId="24">
        <row r="4">
          <cell r="J4">
            <v>5.7727862186139172</v>
          </cell>
        </row>
      </sheetData>
      <sheetData sheetId="25">
        <row r="4">
          <cell r="J4">
            <v>16.339375979122117</v>
          </cell>
        </row>
      </sheetData>
      <sheetData sheetId="26">
        <row r="4">
          <cell r="J4">
            <v>50.97777858929927</v>
          </cell>
        </row>
      </sheetData>
      <sheetData sheetId="27">
        <row r="4">
          <cell r="J4">
            <v>1.6324506871966586</v>
          </cell>
        </row>
      </sheetData>
      <sheetData sheetId="28">
        <row r="4">
          <cell r="J4">
            <v>42.598965154596485</v>
          </cell>
        </row>
      </sheetData>
      <sheetData sheetId="29">
        <row r="4">
          <cell r="J4">
            <v>33.880426412959629</v>
          </cell>
        </row>
      </sheetData>
      <sheetData sheetId="30">
        <row r="4">
          <cell r="J4">
            <v>2.6688064488456211</v>
          </cell>
        </row>
      </sheetData>
      <sheetData sheetId="31">
        <row r="4">
          <cell r="J4">
            <v>4.3492430438551795</v>
          </cell>
        </row>
      </sheetData>
      <sheetData sheetId="32">
        <row r="4">
          <cell r="J4">
            <v>2.5478630752462315</v>
          </cell>
        </row>
      </sheetData>
      <sheetData sheetId="33">
        <row r="4">
          <cell r="J4">
            <v>245.0603599409024</v>
          </cell>
        </row>
      </sheetData>
      <sheetData sheetId="34">
        <row r="4">
          <cell r="J4">
            <v>1.0627736423384544</v>
          </cell>
        </row>
      </sheetData>
      <sheetData sheetId="35">
        <row r="4">
          <cell r="J4">
            <v>11.461041110275394</v>
          </cell>
        </row>
      </sheetData>
      <sheetData sheetId="36">
        <row r="4">
          <cell r="J4">
            <v>17.788573825991634</v>
          </cell>
        </row>
      </sheetData>
      <sheetData sheetId="37">
        <row r="4">
          <cell r="J4">
            <v>22.521029751590788</v>
          </cell>
        </row>
      </sheetData>
      <sheetData sheetId="38">
        <row r="4">
          <cell r="J4">
            <v>18.906239835299598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548.72</f>
        <v>548.72</v>
      </c>
      <c r="P2" t="s">
        <v>8</v>
      </c>
      <c r="Q2" s="10">
        <f>N2+K2+H2</f>
        <v>605.80000000000007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0.13363216222049054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4533.3398033359781</v>
      </c>
      <c r="D7" s="20">
        <f>(C7*[1]Feuil1!$K$2-C4)/C4</f>
        <v>0.59033894411555154</v>
      </c>
      <c r="E7" s="31">
        <f>C7-C7/(1+D7)</f>
        <v>1682.7903527865278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1401.0046506016495</v>
      </c>
    </row>
    <row r="9" spans="2:20">
      <c r="M9" s="17" t="str">
        <f>IF(C13&gt;C7*Params!F8,B13,"Others")</f>
        <v>BTC</v>
      </c>
      <c r="N9" s="18">
        <f>IF(C13&gt;C7*0.1,C13,C7)</f>
        <v>1304.7387337586517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548.72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245.0603599409024</v>
      </c>
    </row>
    <row r="12" spans="2:20">
      <c r="B12" s="7" t="s">
        <v>19</v>
      </c>
      <c r="C12" s="1">
        <f>[2]ETH!J4</f>
        <v>1401.0046506016495</v>
      </c>
      <c r="D12" s="20">
        <f>C12/$C$7</f>
        <v>0.30904470244447219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1033.8160590347738</v>
      </c>
    </row>
    <row r="13" spans="2:20">
      <c r="B13" s="7" t="s">
        <v>4</v>
      </c>
      <c r="C13" s="1">
        <f>[2]BTC!J4</f>
        <v>1304.7387337586517</v>
      </c>
      <c r="D13" s="20">
        <f t="shared" ref="D13:D55" si="0">C13/$C$7</f>
        <v>0.28780960403597478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548.72</v>
      </c>
      <c r="D14" s="20">
        <f t="shared" si="0"/>
        <v>0.12104100372008511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245.0603599409024</v>
      </c>
      <c r="D15" s="20">
        <f t="shared" si="0"/>
        <v>5.4057355188898093E-2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216.62931822617762</v>
      </c>
      <c r="D16" s="20">
        <f t="shared" si="0"/>
        <v>4.7785810820262183E-2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126.25</v>
      </c>
      <c r="D17" s="20">
        <f t="shared" si="0"/>
        <v>2.7849224959288425E-2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77.666666666666671</v>
      </c>
      <c r="D18" s="20">
        <f>C18/$C$7</f>
        <v>1.7132328489806479E-2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1.3797774425374186E-2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1.1183807567809293E-2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50.97777858929927</v>
      </c>
      <c r="D21" s="20">
        <f t="shared" si="0"/>
        <v>1.12450821691738E-2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49.926209969856444</v>
      </c>
      <c r="D22" s="20">
        <f t="shared" si="0"/>
        <v>1.1013118834179807E-2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46.978865163826335</v>
      </c>
      <c r="D23" s="20">
        <f t="shared" si="0"/>
        <v>1.0362970172510715E-2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42.598965154596485</v>
      </c>
      <c r="D24" s="20">
        <f t="shared" si="0"/>
        <v>9.3968171376098714E-3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39.903678238246641</v>
      </c>
      <c r="D25" s="20">
        <f t="shared" si="0"/>
        <v>8.8022694016633082E-3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33.880426412959629</v>
      </c>
      <c r="D26" s="20">
        <f t="shared" si="0"/>
        <v>7.4736128070584558E-3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20.045827862813951</v>
      </c>
      <c r="D27" s="20">
        <f t="shared" si="0"/>
        <v>4.4218674823499216E-3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22.521029751590788</v>
      </c>
      <c r="D28" s="20">
        <f t="shared" si="0"/>
        <v>4.9678671197376581E-3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17.788573825991634</v>
      </c>
      <c r="D29" s="20">
        <f t="shared" si="0"/>
        <v>3.9239445083956515E-3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18.906239835299598</v>
      </c>
      <c r="D30" s="20">
        <f t="shared" si="0"/>
        <v>4.1704881291684641E-3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16.339375979122117</v>
      </c>
      <c r="D31" s="20">
        <f t="shared" si="0"/>
        <v>3.6042689690056664E-3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12.086002355241387</v>
      </c>
      <c r="D32" s="20">
        <f t="shared" si="0"/>
        <v>2.6660261263335219E-3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12.414795858422066</v>
      </c>
      <c r="D33" s="20">
        <f t="shared" si="0"/>
        <v>2.7385540014640661E-3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12.532975023676642</v>
      </c>
      <c r="D34" s="20">
        <f t="shared" si="0"/>
        <v>2.7646228977704075E-3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11.74091526190689</v>
      </c>
      <c r="D35" s="20">
        <f t="shared" si="0"/>
        <v>2.5899040820339626E-3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11.461041110275394</v>
      </c>
      <c r="D36" s="20">
        <f t="shared" si="0"/>
        <v>2.5281672249323739E-3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1.9852912842265014E-3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9.6179335146437666</v>
      </c>
      <c r="D38" s="20">
        <f t="shared" si="0"/>
        <v>2.1215999532102482E-3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8.3880552185652526</v>
      </c>
      <c r="D39" s="20">
        <f t="shared" si="0"/>
        <v>1.8503036574475799E-3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1.40735093259612E-3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5.6336654952797325</v>
      </c>
      <c r="D41" s="20">
        <f t="shared" si="0"/>
        <v>1.2427185562251589E-3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5.7727862186139172</v>
      </c>
      <c r="D42" s="20">
        <f t="shared" si="0"/>
        <v>1.2734069072796749E-3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4.9595396107530014</v>
      </c>
      <c r="D43" s="20">
        <f t="shared" si="0"/>
        <v>1.09401452922267E-3</v>
      </c>
    </row>
    <row r="44" spans="2:14">
      <c r="B44" s="22" t="s">
        <v>37</v>
      </c>
      <c r="C44" s="9">
        <f>[2]GRT!$J$4</f>
        <v>4.6276669930603438</v>
      </c>
      <c r="D44" s="20">
        <f t="shared" si="0"/>
        <v>1.0208074386250402E-3</v>
      </c>
    </row>
    <row r="45" spans="2:14">
      <c r="B45" s="22" t="s">
        <v>56</v>
      </c>
      <c r="C45" s="9">
        <f>[2]SHIB!$J$4</f>
        <v>4.3492430438551795</v>
      </c>
      <c r="D45" s="20">
        <f t="shared" si="0"/>
        <v>9.5939047866093648E-4</v>
      </c>
    </row>
    <row r="46" spans="2:14">
      <c r="B46" s="22" t="s">
        <v>36</v>
      </c>
      <c r="C46" s="9">
        <f>[2]AMP!$J$4</f>
        <v>3.2693930304090362</v>
      </c>
      <c r="D46" s="20">
        <f t="shared" si="0"/>
        <v>7.2118860977576991E-4</v>
      </c>
    </row>
    <row r="47" spans="2:14">
      <c r="B47" s="22" t="s">
        <v>62</v>
      </c>
      <c r="C47" s="10">
        <f>[2]SEI!$J$4</f>
        <v>2.6688064488456211</v>
      </c>
      <c r="D47" s="20">
        <f t="shared" si="0"/>
        <v>5.8870646468674355E-4</v>
      </c>
    </row>
    <row r="48" spans="2:14">
      <c r="B48" s="22" t="s">
        <v>40</v>
      </c>
      <c r="C48" s="9">
        <f>[2]SHPING!$J$4</f>
        <v>2.5478630752462315</v>
      </c>
      <c r="D48" s="20">
        <f t="shared" si="0"/>
        <v>5.6202781740987491E-4</v>
      </c>
    </row>
    <row r="49" spans="2:4">
      <c r="B49" s="7" t="s">
        <v>25</v>
      </c>
      <c r="C49" s="1">
        <f>[2]POLIS!J4</f>
        <v>2.2749065319706085</v>
      </c>
      <c r="D49" s="20">
        <f t="shared" si="0"/>
        <v>5.0181690115013182E-4</v>
      </c>
    </row>
    <row r="50" spans="2:4">
      <c r="B50" s="22" t="s">
        <v>64</v>
      </c>
      <c r="C50" s="10">
        <f>[2]ACE!$J$4</f>
        <v>2.7730683273156687</v>
      </c>
      <c r="D50" s="20">
        <f t="shared" si="0"/>
        <v>6.1170537564270676E-4</v>
      </c>
    </row>
    <row r="51" spans="2:4">
      <c r="B51" s="7" t="s">
        <v>28</v>
      </c>
      <c r="C51" s="1">
        <f>[2]ATLAS!O47</f>
        <v>1.0009162200923143</v>
      </c>
      <c r="D51" s="20">
        <f t="shared" si="0"/>
        <v>2.2079002755446737E-4</v>
      </c>
    </row>
    <row r="52" spans="2:4">
      <c r="B52" s="22" t="s">
        <v>50</v>
      </c>
      <c r="C52" s="9">
        <f>[2]KAVA!$J$4</f>
        <v>2.2615120906183499</v>
      </c>
      <c r="D52" s="20">
        <f t="shared" si="0"/>
        <v>4.9886224918638494E-4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3.7429217169014542E-4</v>
      </c>
    </row>
    <row r="54" spans="2:4">
      <c r="B54" s="22" t="s">
        <v>63</v>
      </c>
      <c r="C54" s="10">
        <f>[2]MEME!$J$4</f>
        <v>1.6324506871966586</v>
      </c>
      <c r="D54" s="20">
        <f t="shared" si="0"/>
        <v>3.6009890235789884E-4</v>
      </c>
    </row>
    <row r="55" spans="2:4">
      <c r="B55" s="22" t="s">
        <v>43</v>
      </c>
      <c r="C55" s="9">
        <f>[2]TRX!$J$4</f>
        <v>1.0627736423384544</v>
      </c>
      <c r="D55" s="20">
        <f t="shared" si="0"/>
        <v>2.3443502769335408E-4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2024-01-13T18:17:19Z</dcterms:modified>
</cp:coreProperties>
</file>