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<sst xmlns="http://schemas.openxmlformats.org/spreadsheetml/2006/main" count="107" uniqueCount="67">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</sst>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1375.8569246814416</c:v>
                </c:pt>
                <c:pt idx="1">
                  <c:v>1337.3537038643092</c:v>
                </c:pt>
                <c:pt idx="2">
                  <c:v>539.94000000000005</c:v>
                </c:pt>
                <c:pt idx="3">
                  <c:v>262.31375897917002</c:v>
                </c:pt>
                <c:pt idx="4">
                  <c:v>1029.4808057388011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1337.3537038643092</v>
          </cell>
        </row>
      </sheetData>
      <sheetData sheetId="1">
        <row r="4">
          <cell r="J4">
            <v>1375.8569246814416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2.5233030975911306</v>
          </cell>
        </row>
      </sheetData>
      <sheetData sheetId="4">
        <row r="47">
          <cell r="M47">
            <v>111.75</v>
          </cell>
          <cell r="O47">
            <v>2.329392741323506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2.5694501296073828</v>
          </cell>
        </row>
      </sheetData>
      <sheetData sheetId="8">
        <row r="4">
          <cell r="J4">
            <v>39.730975730902024</v>
          </cell>
        </row>
      </sheetData>
      <sheetData sheetId="9">
        <row r="4">
          <cell r="J4">
            <v>10.083533327086416</v>
          </cell>
        </row>
      </sheetData>
      <sheetData sheetId="10">
        <row r="4">
          <cell r="J4">
            <v>19.617107913593468</v>
          </cell>
        </row>
      </sheetData>
      <sheetData sheetId="11">
        <row r="4">
          <cell r="J4">
            <v>12.198906924998361</v>
          </cell>
        </row>
      </sheetData>
      <sheetData sheetId="12">
        <row r="4">
          <cell r="J4">
            <v>50.063556176055634</v>
          </cell>
        </row>
      </sheetData>
      <sheetData sheetId="13">
        <row r="4">
          <cell r="J4">
            <v>3.3007879076902324</v>
          </cell>
        </row>
      </sheetData>
      <sheetData sheetId="14">
        <row r="4">
          <cell r="J4">
            <v>221.22973790142694</v>
          </cell>
        </row>
      </sheetData>
      <sheetData sheetId="15">
        <row r="4">
          <cell r="J4">
            <v>4.9821171665869945</v>
          </cell>
        </row>
      </sheetData>
      <sheetData sheetId="16">
        <row r="4">
          <cell r="J4">
            <v>45.80303429138835</v>
          </cell>
        </row>
      </sheetData>
      <sheetData sheetId="17">
        <row r="4">
          <cell r="J4">
            <v>5.8150723378448728</v>
          </cell>
        </row>
      </sheetData>
      <sheetData sheetId="18">
        <row r="4">
          <cell r="J4">
            <v>4.6047871999549983</v>
          </cell>
        </row>
      </sheetData>
      <sheetData sheetId="19">
        <row r="4">
          <cell r="J4">
            <v>13.416802187000897</v>
          </cell>
        </row>
      </sheetData>
      <sheetData sheetId="20">
        <row r="4">
          <cell r="J4">
            <v>2.2275834726196591</v>
          </cell>
        </row>
      </sheetData>
      <sheetData sheetId="21">
        <row r="4">
          <cell r="J4">
            <v>15.193392843651109</v>
          </cell>
        </row>
      </sheetData>
      <sheetData sheetId="22">
        <row r="4">
          <cell r="J4">
            <v>8.4860093451017189</v>
          </cell>
        </row>
      </sheetData>
      <sheetData sheetId="23">
        <row r="4">
          <cell r="J4">
            <v>11.02739434779232</v>
          </cell>
        </row>
      </sheetData>
      <sheetData sheetId="24">
        <row r="4">
          <cell r="J4">
            <v>5.2842554994772897</v>
          </cell>
        </row>
      </sheetData>
      <sheetData sheetId="25">
        <row r="4">
          <cell r="J4">
            <v>15.886462172406537</v>
          </cell>
        </row>
      </sheetData>
      <sheetData sheetId="26">
        <row r="4">
          <cell r="J4">
            <v>48.524837838992461</v>
          </cell>
        </row>
      </sheetData>
      <sheetData sheetId="27">
        <row r="4">
          <cell r="J4">
            <v>1.5013590454678667</v>
          </cell>
        </row>
      </sheetData>
      <sheetData sheetId="28">
        <row r="4">
          <cell r="J4">
            <v>40.622000591656963</v>
          </cell>
        </row>
      </sheetData>
      <sheetData sheetId="29">
        <row r="4">
          <cell r="J4">
            <v>34.604742503148699</v>
          </cell>
        </row>
      </sheetData>
      <sheetData sheetId="30">
        <row r="4">
          <cell r="J4">
            <v>2.7457156716117939</v>
          </cell>
        </row>
      </sheetData>
      <sheetData sheetId="31">
        <row r="4">
          <cell r="J4">
            <v>4.2042415184385806</v>
          </cell>
        </row>
      </sheetData>
      <sheetData sheetId="32">
        <row r="4">
          <cell r="J4">
            <v>2.5882268322285671</v>
          </cell>
        </row>
      </sheetData>
      <sheetData sheetId="33">
        <row r="4">
          <cell r="J4">
            <v>262.31375897917002</v>
          </cell>
        </row>
      </sheetData>
      <sheetData sheetId="34">
        <row r="4">
          <cell r="J4">
            <v>0.97506634610855392</v>
          </cell>
        </row>
      </sheetData>
      <sheetData sheetId="35">
        <row r="4">
          <cell r="J4">
            <v>10.866759456597501</v>
          </cell>
        </row>
      </sheetData>
      <sheetData sheetId="36">
        <row r="4">
          <cell r="J4">
            <v>17.989227808339237</v>
          </cell>
        </row>
      </sheetData>
      <sheetData sheetId="37">
        <row r="4">
          <cell r="J4">
            <v>17.516999410966136</v>
          </cell>
        </row>
      </sheetData>
      <sheetData sheetId="38">
        <row r="4">
          <cell r="J4">
            <v>17.391172401144729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0.13135911977219689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4544.9451932637239</v>
      </c>
      <c r="D7" s="20">
        <f>(C7*[1]Feuil1!$K$2-C4)/C4</f>
        <v>0.59441022585581693</v>
      </c>
      <c r="E7" s="31">
        <f>C7-C7/(1+D7)</f>
        <v>1694.3957427142736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1375.8569246814416</v>
      </c>
    </row>
    <row r="9" spans="2:20">
      <c r="M9" s="17" t="str">
        <f>IF(C13&gt;C7*Params!F8,B13,"Others")</f>
        <v>ETH</v>
      </c>
      <c r="N9" s="18">
        <f>IF(C13&gt;C7*0.1,C13,C7)</f>
        <v>1337.3537038643092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262.31375897917002</v>
      </c>
    </row>
    <row r="12" spans="2:20">
      <c r="B12" s="7" t="s">
        <v>4</v>
      </c>
      <c r="C12" s="1">
        <f>[2]BTC!J4</f>
        <v>1375.8569246814416</v>
      </c>
      <c r="D12" s="20">
        <f>C12/$C$7</f>
        <v>0.30272244574492635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1029.4808057388011</v>
      </c>
    </row>
    <row r="13" spans="2:20">
      <c r="B13" s="7" t="s">
        <v>19</v>
      </c>
      <c r="C13" s="1">
        <f>[2]ETH!J4</f>
        <v>1337.3537038643092</v>
      </c>
      <c r="D13" s="20">
        <f t="shared" ref="D13:D55" si="0">C13/$C$7</f>
        <v>0.29425078785250564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0.11880011244145923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262.31375897917002</v>
      </c>
      <c r="D15" s="20">
        <f t="shared" si="0"/>
        <v>5.7715494428394326E-2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221.22973790142694</v>
      </c>
      <c r="D16" s="20">
        <f t="shared" si="0"/>
        <v>4.8675996847953609E-2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2.4587755241939971E-2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1.9802218986797293E-2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1.3762542195824116E-2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1.1155250029229142E-2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48.524837838992461</v>
      </c>
      <c r="D21" s="20">
        <f t="shared" si="0"/>
        <v>1.0676660724295069E-2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50.063556176055634</v>
      </c>
      <c r="D22" s="20">
        <f t="shared" si="0"/>
        <v>1.1015216696178685E-2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45.80303429138835</v>
      </c>
      <c r="D23" s="20">
        <f t="shared" si="0"/>
        <v>1.0077796836642864E-2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40.622000591656963</v>
      </c>
      <c r="D24" s="20">
        <f t="shared" si="0"/>
        <v>8.9378416821977811E-3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39.730975730902024</v>
      </c>
      <c r="D25" s="20">
        <f t="shared" si="0"/>
        <v>8.7417942442494494E-3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34.604742503148699</v>
      </c>
      <c r="D26" s="20">
        <f t="shared" si="0"/>
        <v>7.6138965447675819E-3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19.617107913593468</v>
      </c>
      <c r="D27" s="20">
        <f t="shared" si="0"/>
        <v>4.3162474088067997E-3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17.516999410966136</v>
      </c>
      <c r="D28" s="20">
        <f t="shared" si="0"/>
        <v>3.8541717591950068E-3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17.989227808339237</v>
      </c>
      <c r="D29" s="20">
        <f t="shared" si="0"/>
        <v>3.958073649601301E-3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17.391172401144729</v>
      </c>
      <c r="D30" s="20">
        <f t="shared" si="0"/>
        <v>3.8264867147179246E-3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15.886462172406537</v>
      </c>
      <c r="D31" s="20">
        <f t="shared" si="0"/>
        <v>3.4954133651496186E-3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15.193392843651109</v>
      </c>
      <c r="D32" s="20">
        <f t="shared" si="0"/>
        <v>3.3429210249157565E-3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12.198906924998361</v>
      </c>
      <c r="D33" s="20">
        <f t="shared" si="0"/>
        <v>2.6840602925375058E-3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13.416802187000897</v>
      </c>
      <c r="D34" s="20">
        <f t="shared" si="0"/>
        <v>2.9520272778836955E-3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10.866759456597501</v>
      </c>
      <c r="D35" s="20">
        <f t="shared" si="0"/>
        <v>2.3909550048488229E-3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11.02739434779232</v>
      </c>
      <c r="D36" s="20">
        <f t="shared" si="0"/>
        <v>2.4262986414306026E-3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2.3102588817930174E-3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10.083533327086416</v>
      </c>
      <c r="D38" s="20">
        <f t="shared" si="0"/>
        <v>2.218625945595932E-3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8.4860093451017189</v>
      </c>
      <c r="D39" s="20">
        <f t="shared" si="0"/>
        <v>1.8671312819523612E-3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1.4037573015085192E-3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5.8150723378448728</v>
      </c>
      <c r="D41" s="20">
        <f t="shared" si="0"/>
        <v>1.2794592873119051E-3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5.2842554994772897</v>
      </c>
      <c r="D42" s="20">
        <f t="shared" si="0"/>
        <v>1.1626664953648578E-3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4.9821171665869945</v>
      </c>
      <c r="D43" s="20">
        <f t="shared" si="0"/>
        <v>1.0961886127848633E-3</v>
      </c>
    </row>
    <row r="44" spans="2:14">
      <c r="B44" s="22" t="s">
        <v>37</v>
      </c>
      <c r="C44" s="9">
        <f>[2]GRT!$J$4</f>
        <v>4.6047871999549983</v>
      </c>
      <c r="D44" s="20">
        <f t="shared" si="0"/>
        <v>1.0131667169012222E-3</v>
      </c>
    </row>
    <row r="45" spans="2:14">
      <c r="B45" s="22" t="s">
        <v>56</v>
      </c>
      <c r="C45" s="9">
        <f>[2]SHIB!$J$4</f>
        <v>4.2042415184385806</v>
      </c>
      <c r="D45" s="20">
        <f t="shared" si="0"/>
        <v>9.2503679135006595E-4</v>
      </c>
    </row>
    <row r="46" spans="2:14">
      <c r="B46" s="22" t="s">
        <v>36</v>
      </c>
      <c r="C46" s="9">
        <f>[2]AMP!$J$4</f>
        <v>3.3007879076902324</v>
      </c>
      <c r="D46" s="20">
        <f t="shared" si="0"/>
        <v>7.2625472196727141E-4</v>
      </c>
    </row>
    <row r="47" spans="2:14">
      <c r="B47" s="22" t="s">
        <v>64</v>
      </c>
      <c r="C47" s="10">
        <f>[2]ACE!$J$4</f>
        <v>2.5694501296073828</v>
      </c>
      <c r="D47" s="20">
        <f t="shared" si="0"/>
        <v>5.6534237935711195E-4</v>
      </c>
    </row>
    <row r="48" spans="2:14">
      <c r="B48" s="22" t="s">
        <v>40</v>
      </c>
      <c r="C48" s="9">
        <f>[2]SHPING!$J$4</f>
        <v>2.5882268322285671</v>
      </c>
      <c r="D48" s="20">
        <f t="shared" si="0"/>
        <v>5.694737168810527E-4</v>
      </c>
    </row>
    <row r="49" spans="2:4">
      <c r="B49" s="22" t="s">
        <v>62</v>
      </c>
      <c r="C49" s="10">
        <f>[2]SEI!$J$4</f>
        <v>2.7457156716117939</v>
      </c>
      <c r="D49" s="20">
        <f t="shared" si="0"/>
        <v>6.0412514449708829E-4</v>
      </c>
    </row>
    <row r="50" spans="2:4">
      <c r="B50" s="7" t="s">
        <v>25</v>
      </c>
      <c r="C50" s="1">
        <f>[2]POLIS!J4</f>
        <v>2.5233030975911306</v>
      </c>
      <c r="D50" s="20">
        <f t="shared" si="0"/>
        <v>5.551888945395945E-4</v>
      </c>
    </row>
    <row r="51" spans="2:4">
      <c r="B51" s="22" t="s">
        <v>50</v>
      </c>
      <c r="C51" s="9">
        <f>[2]KAVA!$J$4</f>
        <v>2.2275834726196591</v>
      </c>
      <c r="D51" s="20">
        <f t="shared" si="0"/>
        <v>4.9012328595760956E-4</v>
      </c>
    </row>
    <row r="52" spans="2:4">
      <c r="B52" s="7" t="s">
        <v>28</v>
      </c>
      <c r="C52" s="1">
        <f>[2]ATLAS!O47</f>
        <v>2.329392741323506</v>
      </c>
      <c r="D52" s="20">
        <f t="shared" si="0"/>
        <v>5.1252383522160138E-4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3.7333642713995697E-4</v>
      </c>
    </row>
    <row r="54" spans="2:4">
      <c r="B54" s="22" t="s">
        <v>63</v>
      </c>
      <c r="C54" s="10">
        <f>[2]MEME!$J$4</f>
        <v>1.5013590454678667</v>
      </c>
      <c r="D54" s="20">
        <f t="shared" si="0"/>
        <v>3.3033600662404054E-4</v>
      </c>
    </row>
    <row r="55" spans="2:4">
      <c r="B55" s="22" t="s">
        <v>43</v>
      </c>
      <c r="C55" s="9">
        <f>[2]TRX!$J$4</f>
        <v>0.97506634610855392</v>
      </c>
      <c r="D55" s="20">
        <f t="shared" si="0"/>
        <v>2.1453863680330961E-4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2024-01-08T20:09:51Z</dcterms:modified>
</cp:coreProperties>
</file>