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<sst xmlns="http://schemas.openxmlformats.org/spreadsheetml/2006/main" count="107" uniqueCount="67">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</sst>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1247.4472048433513</c:v>
                </c:pt>
                <c:pt idx="1">
                  <c:v>1274.9957314187739</c:v>
                </c:pt>
                <c:pt idx="2">
                  <c:v>599.86</c:v>
                </c:pt>
                <c:pt idx="3">
                  <c:v>246.15461510056844</c:v>
                </c:pt>
                <c:pt idx="4">
                  <c:v>1087.2215567923215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1274.9957314187739</v>
          </cell>
        </row>
      </sheetData>
      <sheetData sheetId="1">
        <row r="4">
          <cell r="J4">
            <v>1247.4472048433513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3.0515191561694408</v>
          </cell>
        </row>
      </sheetData>
      <sheetData sheetId="4">
        <row r="47">
          <cell r="M47">
            <v>112.44999999999999</v>
          </cell>
          <cell r="O47">
            <v>2.1466175520481272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3.6060225953241174</v>
          </cell>
        </row>
      </sheetData>
      <sheetData sheetId="8">
        <row r="4">
          <cell r="J4">
            <v>44.090435670441707</v>
          </cell>
        </row>
      </sheetData>
      <sheetData sheetId="9">
        <row r="4">
          <cell r="J4">
            <v>11.606148647988272</v>
          </cell>
        </row>
      </sheetData>
      <sheetData sheetId="10">
        <row r="4">
          <cell r="J4">
            <v>24.221681546868435</v>
          </cell>
        </row>
      </sheetData>
      <sheetData sheetId="11">
        <row r="4">
          <cell r="J4">
            <v>14.076223518240846</v>
          </cell>
        </row>
      </sheetData>
      <sheetData sheetId="12">
        <row r="4">
          <cell r="J4">
            <v>60.417761591703766</v>
          </cell>
        </row>
      </sheetData>
      <sheetData sheetId="13">
        <row r="4">
          <cell r="J4">
            <v>3.6441407562824377</v>
          </cell>
        </row>
      </sheetData>
      <sheetData sheetId="14">
        <row r="4">
          <cell r="J4">
            <v>211.08690708481453</v>
          </cell>
        </row>
      </sheetData>
      <sheetData sheetId="15">
        <row r="4">
          <cell r="J4">
            <v>5.654008040320293</v>
          </cell>
        </row>
      </sheetData>
      <sheetData sheetId="16">
        <row r="4">
          <cell r="J4">
            <v>38.644403215063058</v>
          </cell>
        </row>
      </sheetData>
      <sheetData sheetId="17">
        <row r="4">
          <cell r="J4">
            <v>5.2734869928602208</v>
          </cell>
        </row>
      </sheetData>
      <sheetData sheetId="18">
        <row r="4">
          <cell r="J4">
            <v>5.0928155108781361</v>
          </cell>
        </row>
      </sheetData>
      <sheetData sheetId="19">
        <row r="4">
          <cell r="J4">
            <v>13.517149123986909</v>
          </cell>
        </row>
      </sheetData>
      <sheetData sheetId="20">
        <row r="4">
          <cell r="J4">
            <v>2.6336640188768565</v>
          </cell>
        </row>
      </sheetData>
      <sheetData sheetId="21">
        <row r="4">
          <cell r="J4">
            <v>14.351585398208847</v>
          </cell>
        </row>
      </sheetData>
      <sheetData sheetId="22">
        <row r="4">
          <cell r="J4">
            <v>8.9856045706236216</v>
          </cell>
        </row>
      </sheetData>
      <sheetData sheetId="23">
        <row r="4">
          <cell r="J4">
            <v>12.373065288899426</v>
          </cell>
        </row>
      </sheetData>
      <sheetData sheetId="24">
        <row r="4">
          <cell r="J4">
            <v>3.7605243580409575</v>
          </cell>
        </row>
      </sheetData>
      <sheetData sheetId="25">
        <row r="4">
          <cell r="J4">
            <v>18.641798218492514</v>
          </cell>
        </row>
      </sheetData>
      <sheetData sheetId="26">
        <row r="4">
          <cell r="J4">
            <v>61.50302928966363</v>
          </cell>
        </row>
      </sheetData>
      <sheetData sheetId="27">
        <row r="4">
          <cell r="J4">
            <v>1.8734161625402721</v>
          </cell>
        </row>
      </sheetData>
      <sheetData sheetId="28">
        <row r="4">
          <cell r="J4">
            <v>44.012586751930144</v>
          </cell>
        </row>
      </sheetData>
      <sheetData sheetId="29">
        <row r="4">
          <cell r="J4">
            <v>41.422965761023185</v>
          </cell>
        </row>
      </sheetData>
      <sheetData sheetId="30">
        <row r="4">
          <cell r="J4">
            <v>2.6600597526770335</v>
          </cell>
        </row>
      </sheetData>
      <sheetData sheetId="31">
        <row r="4">
          <cell r="J4">
            <v>4.6633671950521816</v>
          </cell>
        </row>
      </sheetData>
      <sheetData sheetId="32">
        <row r="4">
          <cell r="J4">
            <v>2.8532244087470242</v>
          </cell>
        </row>
      </sheetData>
      <sheetData sheetId="33">
        <row r="4">
          <cell r="J4">
            <v>246.15461510056844</v>
          </cell>
        </row>
      </sheetData>
      <sheetData sheetId="34">
        <row r="4">
          <cell r="J4">
            <v>0.97287859407842292</v>
          </cell>
        </row>
      </sheetData>
      <sheetData sheetId="35">
        <row r="4">
          <cell r="J4">
            <v>12.549929712038301</v>
          </cell>
        </row>
      </sheetData>
      <sheetData sheetId="36">
        <row r="4">
          <cell r="J4">
            <v>19.463277845356362</v>
          </cell>
        </row>
      </sheetData>
      <sheetData sheetId="37">
        <row r="4">
          <cell r="J4">
            <v>9.6813402125235442</v>
          </cell>
        </row>
      </sheetData>
      <sheetData sheetId="38">
        <row r="4">
          <cell r="J4">
            <v>8.5631246505585388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0.15189379297115543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4455.6791081550136</v>
      </c>
      <c r="D7" s="20">
        <f>(C7*[1]Feuil1!$K$2-C4)/C4</f>
        <v>0.56309482976910663</v>
      </c>
      <c r="E7" s="31">
        <f>C7-C7/(1+D7)</f>
        <v>1605.1296576055634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1247.4472048433513</v>
      </c>
    </row>
    <row r="9" spans="2:20">
      <c r="M9" s="17" t="str">
        <f>IF(C13&gt;C7*Params!F8,B13,"Others")</f>
        <v>ETH</v>
      </c>
      <c r="N9" s="18">
        <f>IF(C13&gt;C7*0.1,C13,C7)</f>
        <v>1274.9957314187739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246.15461510056844</v>
      </c>
    </row>
    <row r="12" spans="2:20">
      <c r="B12" s="7" t="s">
        <v>4</v>
      </c>
      <c r="C12" s="1">
        <f>[2]BTC!J4</f>
        <v>1247.4472048433513</v>
      </c>
      <c r="D12" s="20">
        <f>C12/$C$7</f>
        <v>0.27996791837190632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1087.2215567923215</v>
      </c>
    </row>
    <row r="13" spans="2:20">
      <c r="B13" s="7" t="s">
        <v>19</v>
      </c>
      <c r="C13" s="1">
        <f>[2]ETH!J4</f>
        <v>1274.9957314187739</v>
      </c>
      <c r="D13" s="20">
        <f t="shared" ref="D13:D55" si="0">C13/$C$7</f>
        <v>0.28615070799986714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0.13462818695855033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246.15461510056844</v>
      </c>
      <c r="D15" s="20">
        <f t="shared" si="0"/>
        <v>5.5245139770061888E-2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211.08690708481453</v>
      </c>
      <c r="D16" s="20">
        <f t="shared" si="0"/>
        <v>4.7374800105885628E-2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2.5237454778596645E-2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2.3789863997610003E-2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1.4038264085382128E-2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60.417761591703766</v>
      </c>
      <c r="D20" s="20">
        <f t="shared" si="0"/>
        <v>1.3559720106666583E-2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1.1378736836592709E-2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44.012586751930144</v>
      </c>
      <c r="D22" s="20">
        <f t="shared" si="0"/>
        <v>9.877862764258772E-3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61.50302928966363</v>
      </c>
      <c r="D23" s="20">
        <f t="shared" si="0"/>
        <v>1.3803289643793605E-2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44.090435670441707</v>
      </c>
      <c r="D24" s="20">
        <f t="shared" si="0"/>
        <v>9.8953346056149145E-3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41.422965761023185</v>
      </c>
      <c r="D25" s="20">
        <f t="shared" si="0"/>
        <v>9.2966671870980868E-3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38.644403215063058</v>
      </c>
      <c r="D26" s="20">
        <f t="shared" si="0"/>
        <v>8.6730669505203101E-3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5.8868691760123621E-3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24.221681546868435</v>
      </c>
      <c r="D28" s="20">
        <f t="shared" si="0"/>
        <v>5.4361368848435841E-3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18.641798218492514</v>
      </c>
      <c r="D29" s="20">
        <f t="shared" si="0"/>
        <v>4.1838287197058996E-3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19.463277845356362</v>
      </c>
      <c r="D30" s="20">
        <f t="shared" si="0"/>
        <v>4.3681955932898461E-3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13.517149123986909</v>
      </c>
      <c r="D31" s="20">
        <f t="shared" si="0"/>
        <v>3.0336899933496391E-3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14.076223518240846</v>
      </c>
      <c r="D32" s="20">
        <f t="shared" si="0"/>
        <v>3.1591645575368785E-3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11.606148647988272</v>
      </c>
      <c r="D33" s="20">
        <f t="shared" si="0"/>
        <v>2.6047990365253414E-3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12.549929712038301</v>
      </c>
      <c r="D34" s="20">
        <f t="shared" si="0"/>
        <v>2.8166143493297737E-3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14.351585398208847</v>
      </c>
      <c r="D35" s="20">
        <f t="shared" si="0"/>
        <v>3.2209647620139062E-3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12.373065288899426</v>
      </c>
      <c r="D36" s="20">
        <f t="shared" si="0"/>
        <v>2.7769201929855325E-3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2.3565431318387266E-3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8.9856045706236216</v>
      </c>
      <c r="D38" s="20">
        <f t="shared" si="0"/>
        <v>2.0166633082211206E-3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5.2734869928602208</v>
      </c>
      <c r="D39" s="20">
        <f t="shared" si="0"/>
        <v>1.1835428146538679E-3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5.654008040320293</v>
      </c>
      <c r="D40" s="20">
        <f t="shared" si="0"/>
        <v>1.2689441728359738E-3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4.6633671950521816</v>
      </c>
      <c r="D41" s="20">
        <f t="shared" si="0"/>
        <v>1.0466119937849758E-3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5.0928155108781361</v>
      </c>
      <c r="D42" s="20">
        <f t="shared" si="0"/>
        <v>1.1429942298934865E-3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3.6060225953241174</v>
      </c>
      <c r="D43" s="20">
        <f t="shared" si="0"/>
        <v>8.0930931240631515E-4</v>
      </c>
    </row>
    <row r="44" spans="2:14">
      <c r="B44" s="22" t="s">
        <v>23</v>
      </c>
      <c r="C44" s="9">
        <f>[2]LUNA!J4</f>
        <v>3.7605243580409575</v>
      </c>
      <c r="D44" s="20">
        <f t="shared" si="0"/>
        <v>8.4398455695749097E-4</v>
      </c>
    </row>
    <row r="45" spans="2:14">
      <c r="B45" s="22" t="s">
        <v>36</v>
      </c>
      <c r="C45" s="9">
        <f>[2]AMP!$J$4</f>
        <v>3.6441407562824377</v>
      </c>
      <c r="D45" s="20">
        <f t="shared" si="0"/>
        <v>8.1786427339723439E-4</v>
      </c>
    </row>
    <row r="46" spans="2:14">
      <c r="B46" s="7" t="s">
        <v>25</v>
      </c>
      <c r="C46" s="1">
        <f>[2]POLIS!J4</f>
        <v>3.0515191561694408</v>
      </c>
      <c r="D46" s="20">
        <f t="shared" si="0"/>
        <v>6.8486061991860974E-4</v>
      </c>
    </row>
    <row r="47" spans="2:14">
      <c r="B47" s="22" t="s">
        <v>40</v>
      </c>
      <c r="C47" s="9">
        <f>[2]SHPING!$J$4</f>
        <v>2.8532244087470242</v>
      </c>
      <c r="D47" s="20">
        <f t="shared" si="0"/>
        <v>6.4035679847880111E-4</v>
      </c>
    </row>
    <row r="48" spans="2:14">
      <c r="B48" s="22" t="s">
        <v>50</v>
      </c>
      <c r="C48" s="9">
        <f>[2]KAVA!$J$4</f>
        <v>2.6336640188768565</v>
      </c>
      <c r="D48" s="20">
        <f t="shared" si="0"/>
        <v>5.910802719290509E-4</v>
      </c>
    </row>
    <row r="49" spans="2:4">
      <c r="B49" s="22" t="s">
        <v>62</v>
      </c>
      <c r="C49" s="10">
        <f>[2]SEI!$J$4</f>
        <v>2.6600597526770335</v>
      </c>
      <c r="D49" s="20">
        <f t="shared" si="0"/>
        <v>5.9700433718587475E-4</v>
      </c>
    </row>
    <row r="50" spans="2:4">
      <c r="B50" s="22" t="s">
        <v>65</v>
      </c>
      <c r="C50" s="10">
        <f>[2]DYDX!$J$4</f>
        <v>8.5631246505585388</v>
      </c>
      <c r="D50" s="20">
        <f t="shared" si="0"/>
        <v>1.9218450078431067E-3</v>
      </c>
    </row>
    <row r="51" spans="2:4">
      <c r="B51" s="22" t="s">
        <v>66</v>
      </c>
      <c r="C51" s="10">
        <f>[2]TIA!$J$4</f>
        <v>9.6813402125235442</v>
      </c>
      <c r="D51" s="20">
        <f t="shared" si="0"/>
        <v>2.17280912236347E-3</v>
      </c>
    </row>
    <row r="52" spans="2:4">
      <c r="B52" s="7" t="s">
        <v>28</v>
      </c>
      <c r="C52" s="1">
        <f>[2]ATLAS!O47</f>
        <v>2.1466175520481272</v>
      </c>
      <c r="D52" s="20">
        <f t="shared" si="0"/>
        <v>4.8177112847271183E-4</v>
      </c>
    </row>
    <row r="53" spans="2:4">
      <c r="B53" s="22" t="s">
        <v>63</v>
      </c>
      <c r="C53" s="10">
        <f>[2]MEME!$J$4</f>
        <v>1.8734161625402721</v>
      </c>
      <c r="D53" s="20">
        <f t="shared" si="0"/>
        <v>4.2045580865808968E-4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3.8081593373599115E-4</v>
      </c>
    </row>
    <row r="55" spans="2:4">
      <c r="B55" s="22" t="s">
        <v>43</v>
      </c>
      <c r="C55" s="9">
        <f>[2]TRX!$J$4</f>
        <v>0.97287859407842292</v>
      </c>
      <c r="D55" s="20">
        <f t="shared" si="0"/>
        <v>2.1834574942746895E-4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2023-12-27T11:36:29Z</dcterms:modified>
</cp:coreProperties>
</file>