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<sst xmlns="http://schemas.openxmlformats.org/spreadsheetml/2006/main" count="107" uniqueCount="67">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</sst>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1347.3041292250255</c:v>
                </c:pt>
                <c:pt idx="1">
                  <c:v>1319.7254065697036</c:v>
                </c:pt>
                <c:pt idx="2">
                  <c:v>548.62</c:v>
                </c:pt>
                <c:pt idx="3">
                  <c:v>258.77458139047286</c:v>
                </c:pt>
                <c:pt idx="4">
                  <c:v>999.12072726442875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1319.7254065697036</v>
          </cell>
        </row>
      </sheetData>
      <sheetData sheetId="1">
        <row r="4">
          <cell r="J4">
            <v>1347.3041292250255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2.4525660253348218</v>
          </cell>
        </row>
      </sheetData>
      <sheetData sheetId="4">
        <row r="47">
          <cell r="M47">
            <v>111.75</v>
          </cell>
          <cell r="O47">
            <v>2.3195534916106979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2.3366764861789027</v>
          </cell>
        </row>
      </sheetData>
      <sheetData sheetId="8">
        <row r="4">
          <cell r="J4">
            <v>37.32411296929515</v>
          </cell>
        </row>
      </sheetData>
      <sheetData sheetId="9">
        <row r="4">
          <cell r="J4">
            <v>9.3208202675070098</v>
          </cell>
        </row>
      </sheetData>
      <sheetData sheetId="10">
        <row r="4">
          <cell r="J4">
            <v>18.446458548972696</v>
          </cell>
        </row>
      </sheetData>
      <sheetData sheetId="11">
        <row r="4">
          <cell r="J4">
            <v>11.80272021534606</v>
          </cell>
        </row>
      </sheetData>
      <sheetData sheetId="12">
        <row r="4">
          <cell r="J4">
            <v>47.765458900544999</v>
          </cell>
        </row>
      </sheetData>
      <sheetData sheetId="13">
        <row r="4">
          <cell r="J4">
            <v>3.1347847365507153</v>
          </cell>
        </row>
      </sheetData>
      <sheetData sheetId="14">
        <row r="4">
          <cell r="J4">
            <v>215.47649534745833</v>
          </cell>
        </row>
      </sheetData>
      <sheetData sheetId="15">
        <row r="4">
          <cell r="J4">
            <v>4.8383794005282574</v>
          </cell>
        </row>
      </sheetData>
      <sheetData sheetId="16">
        <row r="4">
          <cell r="J4">
            <v>43.25371336282474</v>
          </cell>
        </row>
      </sheetData>
      <sheetData sheetId="17">
        <row r="4">
          <cell r="J4">
            <v>5.459865806234828</v>
          </cell>
        </row>
      </sheetData>
      <sheetData sheetId="18">
        <row r="4">
          <cell r="J4">
            <v>4.2914358909524477</v>
          </cell>
        </row>
      </sheetData>
      <sheetData sheetId="19">
        <row r="4">
          <cell r="J4">
            <v>12.365655632543955</v>
          </cell>
        </row>
      </sheetData>
      <sheetData sheetId="20">
        <row r="4">
          <cell r="J4">
            <v>2.160947526413981</v>
          </cell>
        </row>
      </sheetData>
      <sheetData sheetId="21">
        <row r="4">
          <cell r="J4">
            <v>12.741864427843524</v>
          </cell>
        </row>
      </sheetData>
      <sheetData sheetId="22">
        <row r="4">
          <cell r="J4">
            <v>8.0368055164940397</v>
          </cell>
        </row>
      </sheetData>
      <sheetData sheetId="23">
        <row r="4">
          <cell r="J4">
            <v>10.920037572440981</v>
          </cell>
        </row>
      </sheetData>
      <sheetData sheetId="24">
        <row r="4">
          <cell r="J4">
            <v>4.9437119993717671</v>
          </cell>
        </row>
      </sheetData>
      <sheetData sheetId="25">
        <row r="4">
          <cell r="J4">
            <v>14.803731590950399</v>
          </cell>
        </row>
      </sheetData>
      <sheetData sheetId="26">
        <row r="4">
          <cell r="J4">
            <v>46.55241701296228</v>
          </cell>
        </row>
      </sheetData>
      <sheetData sheetId="27">
        <row r="4">
          <cell r="J4">
            <v>1.4127270895667059</v>
          </cell>
        </row>
      </sheetData>
      <sheetData sheetId="28">
        <row r="4">
          <cell r="J4">
            <v>38.593023907658342</v>
          </cell>
        </row>
      </sheetData>
      <sheetData sheetId="29">
        <row r="4">
          <cell r="J4">
            <v>31.614930972912269</v>
          </cell>
        </row>
      </sheetData>
      <sheetData sheetId="30">
        <row r="4">
          <cell r="J4">
            <v>2.5418881786065017</v>
          </cell>
        </row>
      </sheetData>
      <sheetData sheetId="31">
        <row r="4">
          <cell r="J4">
            <v>4.2303403424199066</v>
          </cell>
        </row>
      </sheetData>
      <sheetData sheetId="32">
        <row r="4">
          <cell r="J4">
            <v>2.4801731221163172</v>
          </cell>
        </row>
      </sheetData>
      <sheetData sheetId="33">
        <row r="4">
          <cell r="J4">
            <v>258.77458139047286</v>
          </cell>
        </row>
      </sheetData>
      <sheetData sheetId="34">
        <row r="4">
          <cell r="J4">
            <v>0.95782657277296235</v>
          </cell>
        </row>
      </sheetData>
      <sheetData sheetId="35">
        <row r="4">
          <cell r="J4">
            <v>10.360027050949908</v>
          </cell>
        </row>
      </sheetData>
      <sheetData sheetId="36">
        <row r="4">
          <cell r="J4">
            <v>17.629895264206091</v>
          </cell>
        </row>
      </sheetData>
      <sheetData sheetId="37">
        <row r="4">
          <cell r="J4">
            <v>18.813755931317271</v>
          </cell>
        </row>
      </sheetData>
      <sheetData sheetId="38">
        <row r="4">
          <cell r="J4">
            <v>16.161132503541623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7" workbookViewId="0">
      <selection activeCell="B32" sqref="B32:C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548.62</f>
        <v>548.62</v>
      </c>
      <c r="P2" t="s">
        <v>8</v>
      </c>
      <c r="Q2" s="10">
        <f>N2+K2+H2</f>
        <v>605.70000000000005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0.13539598261801214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4473.5448444496305</v>
      </c>
      <c r="D7" s="20">
        <f>(C7*[1]Feuil1!$K$2-C4)/C4</f>
        <v>0.56936230086706396</v>
      </c>
      <c r="E7" s="31">
        <f>C7-C7/(1+D7)</f>
        <v>1622.9953939001803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1347.3041292250255</v>
      </c>
    </row>
    <row r="9" spans="2:20">
      <c r="M9" s="17" t="str">
        <f>IF(C13&gt;C7*Params!F8,B13,"Others")</f>
        <v>ETH</v>
      </c>
      <c r="N9" s="18">
        <f>IF(C13&gt;C7*0.1,C13,C7)</f>
        <v>1319.7254065697036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258.77458139047286</v>
      </c>
    </row>
    <row r="12" spans="2:20">
      <c r="B12" s="7" t="s">
        <v>4</v>
      </c>
      <c r="C12" s="1">
        <f>[2]BTC!J4</f>
        <v>1347.3041292250255</v>
      </c>
      <c r="D12" s="20">
        <f>C12/$C$7</f>
        <v>0.30117148169345803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999.12072726442875</v>
      </c>
    </row>
    <row r="13" spans="2:20">
      <c r="B13" s="7" t="s">
        <v>19</v>
      </c>
      <c r="C13" s="1">
        <f>[2]ETH!J4</f>
        <v>1319.7254065697036</v>
      </c>
      <c r="D13" s="20">
        <f t="shared" ref="D13:D55" si="0">C13/$C$7</f>
        <v>0.29500663399118476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548.62</v>
      </c>
      <c r="D14" s="20">
        <f t="shared" si="0"/>
        <v>0.12263652630657722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258.77458139047286</v>
      </c>
      <c r="D15" s="20">
        <f t="shared" si="0"/>
        <v>5.7845531986012597E-2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215.47649534745833</v>
      </c>
      <c r="D16" s="20">
        <f t="shared" si="0"/>
        <v>4.8166834767466804E-2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2.4980189958003725E-2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2.0118273791680852E-2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1.3982200285218191E-2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1.1333294235980215E-2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46.55241701296228</v>
      </c>
      <c r="D21" s="20">
        <f t="shared" si="0"/>
        <v>1.0406158568125299E-2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47.765458900544999</v>
      </c>
      <c r="D22" s="20">
        <f t="shared" si="0"/>
        <v>1.0677317554960482E-2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43.25371336282474</v>
      </c>
      <c r="D23" s="20">
        <f t="shared" si="0"/>
        <v>9.668778310446588E-3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38.593023907658342</v>
      </c>
      <c r="D24" s="20">
        <f t="shared" si="0"/>
        <v>8.6269446824795044E-3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37.32411296929515</v>
      </c>
      <c r="D25" s="20">
        <f t="shared" si="0"/>
        <v>8.3432969305322902E-3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31.614930972912269</v>
      </c>
      <c r="D26" s="20">
        <f t="shared" si="0"/>
        <v>7.0670870802015569E-3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18.446458548972696</v>
      </c>
      <c r="D27" s="20">
        <f t="shared" si="0"/>
        <v>4.1234544841680515E-3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18.813755931317271</v>
      </c>
      <c r="D28" s="20">
        <f t="shared" si="0"/>
        <v>4.2055588097344495E-3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17.629895264206091</v>
      </c>
      <c r="D29" s="20">
        <f t="shared" si="0"/>
        <v>3.9409228871550642E-3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16.161132503541623</v>
      </c>
      <c r="D30" s="20">
        <f t="shared" si="0"/>
        <v>3.6126009832209223E-3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14.803731590950399</v>
      </c>
      <c r="D31" s="20">
        <f t="shared" si="0"/>
        <v>3.309172503169948E-3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12.741864427843524</v>
      </c>
      <c r="D32" s="20">
        <f t="shared" si="0"/>
        <v>2.8482701908426099E-3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11.80272021534606</v>
      </c>
      <c r="D33" s="20">
        <f t="shared" si="0"/>
        <v>2.6383372975437602E-3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12.365655632543955</v>
      </c>
      <c r="D34" s="20">
        <f t="shared" si="0"/>
        <v>2.7641738403239974E-3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10.360027050949908</v>
      </c>
      <c r="D35" s="20">
        <f t="shared" si="0"/>
        <v>2.3158428966692244E-3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10.920037572440981</v>
      </c>
      <c r="D36" s="20">
        <f t="shared" si="0"/>
        <v>2.4410256188645511E-3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2.3471319423627661E-3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9.3208202675070098</v>
      </c>
      <c r="D38" s="20">
        <f t="shared" si="0"/>
        <v>2.0835423789417112E-3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8.0368055164940397</v>
      </c>
      <c r="D39" s="20">
        <f t="shared" si="0"/>
        <v>1.7965183754590905E-3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1.4261620754547092E-3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5.459865806234828</v>
      </c>
      <c r="D41" s="20">
        <f t="shared" si="0"/>
        <v>1.2204786128407622E-3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4.9437119993717671</v>
      </c>
      <c r="D42" s="20">
        <f t="shared" si="0"/>
        <v>1.1050994616731019E-3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4.8383794005282574</v>
      </c>
      <c r="D43" s="20">
        <f t="shared" si="0"/>
        <v>1.0815537943095128E-3</v>
      </c>
    </row>
    <row r="44" spans="2:14">
      <c r="B44" s="22" t="s">
        <v>37</v>
      </c>
      <c r="C44" s="9">
        <f>[2]GRT!$J$4</f>
        <v>4.2914358909524477</v>
      </c>
      <c r="D44" s="20">
        <f t="shared" si="0"/>
        <v>9.5929202459585773E-4</v>
      </c>
    </row>
    <row r="45" spans="2:14">
      <c r="B45" s="22" t="s">
        <v>56</v>
      </c>
      <c r="C45" s="9">
        <f>[2]SHIB!$J$4</f>
        <v>4.2303403424199066</v>
      </c>
      <c r="D45" s="20">
        <f t="shared" si="0"/>
        <v>9.4563494711996231E-4</v>
      </c>
    </row>
    <row r="46" spans="2:14">
      <c r="B46" s="22" t="s">
        <v>36</v>
      </c>
      <c r="C46" s="9">
        <f>[2]AMP!$J$4</f>
        <v>3.1347847365507153</v>
      </c>
      <c r="D46" s="20">
        <f t="shared" si="0"/>
        <v>7.0073841786566027E-4</v>
      </c>
    </row>
    <row r="47" spans="2:14">
      <c r="B47" s="22" t="s">
        <v>64</v>
      </c>
      <c r="C47" s="10">
        <f>[2]ACE!$J$4</f>
        <v>2.3366764861789027</v>
      </c>
      <c r="D47" s="20">
        <f t="shared" si="0"/>
        <v>5.2233219235033252E-4</v>
      </c>
    </row>
    <row r="48" spans="2:14">
      <c r="B48" s="22" t="s">
        <v>40</v>
      </c>
      <c r="C48" s="9">
        <f>[2]SHPING!$J$4</f>
        <v>2.4801731221163172</v>
      </c>
      <c r="D48" s="20">
        <f t="shared" si="0"/>
        <v>5.544089102389331E-4</v>
      </c>
    </row>
    <row r="49" spans="2:4">
      <c r="B49" s="22" t="s">
        <v>62</v>
      </c>
      <c r="C49" s="10">
        <f>[2]SEI!$J$4</f>
        <v>2.5418881786065017</v>
      </c>
      <c r="D49" s="20">
        <f t="shared" si="0"/>
        <v>5.6820447027825069E-4</v>
      </c>
    </row>
    <row r="50" spans="2:4">
      <c r="B50" s="7" t="s">
        <v>25</v>
      </c>
      <c r="C50" s="1">
        <f>[2]POLIS!J4</f>
        <v>2.4525660253348218</v>
      </c>
      <c r="D50" s="20">
        <f t="shared" si="0"/>
        <v>5.4823771988733803E-4</v>
      </c>
    </row>
    <row r="51" spans="2:4">
      <c r="B51" s="22" t="s">
        <v>50</v>
      </c>
      <c r="C51" s="9">
        <f>[2]KAVA!$J$4</f>
        <v>2.160947526413981</v>
      </c>
      <c r="D51" s="20">
        <f t="shared" si="0"/>
        <v>4.8305037762057734E-4</v>
      </c>
    </row>
    <row r="52" spans="2:4">
      <c r="B52" s="7" t="s">
        <v>28</v>
      </c>
      <c r="C52" s="1">
        <f>[2]ATLAS!O47</f>
        <v>2.3195534916106979</v>
      </c>
      <c r="D52" s="20">
        <f t="shared" si="0"/>
        <v>5.1850458020748127E-4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3.7929509125302004E-4</v>
      </c>
    </row>
    <row r="54" spans="2:4">
      <c r="B54" s="22" t="s">
        <v>63</v>
      </c>
      <c r="C54" s="10">
        <f>[2]MEME!$J$4</f>
        <v>1.4127270895667059</v>
      </c>
      <c r="D54" s="20">
        <f t="shared" si="0"/>
        <v>3.1579589312030477E-4</v>
      </c>
    </row>
    <row r="55" spans="2:4">
      <c r="B55" s="22" t="s">
        <v>43</v>
      </c>
      <c r="C55" s="9">
        <f>[2]TRX!$J$4</f>
        <v>0.95782657277296235</v>
      </c>
      <c r="D55" s="20">
        <f t="shared" si="0"/>
        <v>2.1410908039993091E-4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2024-01-09T23:32:08Z</dcterms:modified>
</cp:coreProperties>
</file>