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31" l="1"/>
  <c r="C7" l="1"/>
  <c r="D38" l="1"/>
  <c r="M9"/>
  <c r="D35"/>
  <c r="D41"/>
  <c r="D14"/>
  <c r="N8"/>
  <c r="N9"/>
  <c r="D55"/>
  <c r="D23"/>
  <c r="D47"/>
  <c r="D26"/>
  <c r="D7"/>
  <c r="E7" s="1"/>
  <c r="D13"/>
  <c r="D28"/>
  <c r="D32"/>
  <c r="D21"/>
  <c r="D43"/>
  <c r="D45"/>
  <c r="D37"/>
  <c r="D20"/>
  <c r="D19"/>
  <c r="D44"/>
  <c r="M8"/>
  <c r="D49"/>
  <c r="D22"/>
  <c r="D30"/>
  <c r="D46"/>
  <c r="D12"/>
  <c r="D53"/>
  <c r="D33"/>
  <c r="D18"/>
  <c r="D24"/>
  <c r="D34"/>
  <c r="D51"/>
  <c r="D29"/>
  <c r="D48"/>
  <c r="D17"/>
  <c r="D50"/>
  <c r="D27"/>
  <c r="D54"/>
  <c r="D25"/>
  <c r="D39"/>
  <c r="D16"/>
  <c r="D42"/>
  <c r="D15"/>
  <c r="D52"/>
  <c r="D40"/>
  <c r="Q3"/>
  <c r="D36"/>
  <c r="D31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<sst xmlns="http://schemas.openxmlformats.org/spreadsheetml/2006/main" count="107" uniqueCount="67">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</sst>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1352.1843540352497</c:v>
                </c:pt>
                <c:pt idx="1">
                  <c:v>1310.0736278714019</c:v>
                </c:pt>
                <c:pt idx="2">
                  <c:v>552.65</c:v>
                </c:pt>
                <c:pt idx="3">
                  <c:v>289.7385383468403</c:v>
                </c:pt>
                <c:pt idx="4">
                  <c:v>1082.2957847794796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1352.1843540352497</v>
          </cell>
        </row>
      </sheetData>
      <sheetData sheetId="1">
        <row r="4">
          <cell r="J4">
            <v>1310.0736278714019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2.7737227421673953</v>
          </cell>
        </row>
      </sheetData>
      <sheetData sheetId="4">
        <row r="47">
          <cell r="M47">
            <v>111.75</v>
          </cell>
          <cell r="O47">
            <v>2.2903167223859633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2.9755533667632985</v>
          </cell>
        </row>
      </sheetData>
      <sheetData sheetId="8">
        <row r="4">
          <cell r="J4">
            <v>46.103825265450624</v>
          </cell>
        </row>
      </sheetData>
      <sheetData sheetId="9">
        <row r="4">
          <cell r="J4">
            <v>12.197505894604342</v>
          </cell>
        </row>
      </sheetData>
      <sheetData sheetId="10">
        <row r="4">
          <cell r="J4">
            <v>24.152048453394588</v>
          </cell>
        </row>
      </sheetData>
      <sheetData sheetId="11">
        <row r="4">
          <cell r="J4">
            <v>13.787413527000394</v>
          </cell>
        </row>
      </sheetData>
      <sheetData sheetId="12">
        <row r="4">
          <cell r="J4">
            <v>58.372276259137827</v>
          </cell>
        </row>
      </sheetData>
      <sheetData sheetId="13">
        <row r="4">
          <cell r="J4">
            <v>3.5905355368477165</v>
          </cell>
        </row>
      </sheetData>
      <sheetData sheetId="14">
        <row r="4">
          <cell r="J4">
            <v>227.98167664881527</v>
          </cell>
        </row>
      </sheetData>
      <sheetData sheetId="15">
        <row r="4">
          <cell r="J4">
            <v>5.6808953918945457</v>
          </cell>
        </row>
      </sheetData>
      <sheetData sheetId="16">
        <row r="4">
          <cell r="J4">
            <v>38.306602715453486</v>
          </cell>
        </row>
      </sheetData>
      <sheetData sheetId="17">
        <row r="4">
          <cell r="J4">
            <v>5.3361682116115849</v>
          </cell>
        </row>
      </sheetData>
      <sheetData sheetId="18">
        <row r="4">
          <cell r="J4">
            <v>5.8740359962051123</v>
          </cell>
        </row>
      </sheetData>
      <sheetData sheetId="19">
        <row r="4">
          <cell r="J4">
            <v>12.740486264231706</v>
          </cell>
        </row>
      </sheetData>
      <sheetData sheetId="20">
        <row r="4">
          <cell r="J4">
            <v>2.6934926215448787</v>
          </cell>
        </row>
      </sheetData>
      <sheetData sheetId="21">
        <row r="4">
          <cell r="J4">
            <v>13.958055248647444</v>
          </cell>
        </row>
      </sheetData>
      <sheetData sheetId="22">
        <row r="4">
          <cell r="J4">
            <v>9.270218590846385</v>
          </cell>
        </row>
      </sheetData>
      <sheetData sheetId="23">
        <row r="4">
          <cell r="J4">
            <v>12.338618214486127</v>
          </cell>
        </row>
      </sheetData>
      <sheetData sheetId="24">
        <row r="4">
          <cell r="J4">
            <v>3.6047065778120686</v>
          </cell>
        </row>
      </sheetData>
      <sheetData sheetId="25">
        <row r="4">
          <cell r="J4">
            <v>18.598725593307424</v>
          </cell>
        </row>
      </sheetData>
      <sheetData sheetId="26">
        <row r="4">
          <cell r="J4">
            <v>59.041470383252538</v>
          </cell>
        </row>
      </sheetData>
      <sheetData sheetId="27">
        <row r="4">
          <cell r="J4">
            <v>1.8203314956968708</v>
          </cell>
        </row>
      </sheetData>
      <sheetData sheetId="28">
        <row r="4">
          <cell r="J4">
            <v>51.031577150553318</v>
          </cell>
        </row>
      </sheetData>
      <sheetData sheetId="29">
        <row r="4">
          <cell r="J4">
            <v>38.296120967963944</v>
          </cell>
        </row>
      </sheetData>
      <sheetData sheetId="30">
        <row r="4">
          <cell r="J4">
            <v>2.7394539675653964</v>
          </cell>
        </row>
      </sheetData>
      <sheetData sheetId="31">
        <row r="4">
          <cell r="J4">
            <v>4.722002733033718</v>
          </cell>
        </row>
      </sheetData>
      <sheetData sheetId="32">
        <row r="4">
          <cell r="J4">
            <v>2.970018753427329</v>
          </cell>
        </row>
      </sheetData>
      <sheetData sheetId="33">
        <row r="4">
          <cell r="J4">
            <v>289.7385383468403</v>
          </cell>
        </row>
      </sheetData>
      <sheetData sheetId="34">
        <row r="4">
          <cell r="J4">
            <v>1.0103113120820308</v>
          </cell>
        </row>
      </sheetData>
      <sheetData sheetId="35">
        <row r="4">
          <cell r="J4">
            <v>13.365669466094619</v>
          </cell>
        </row>
      </sheetData>
      <sheetData sheetId="36">
        <row r="4">
          <cell r="J4">
            <v>19.60877385310442</v>
          </cell>
        </row>
      </sheetData>
      <sheetData sheetId="37">
        <row r="4">
          <cell r="J4">
            <v>17.557419073850539</v>
          </cell>
        </row>
      </sheetData>
      <sheetData sheetId="38">
        <row r="4">
          <cell r="J4">
            <v>13.928962180247041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552.65</f>
        <v>552.65</v>
      </c>
      <c r="P2" t="s">
        <v>8</v>
      </c>
      <c r="Q2" s="10">
        <f>N2+K2+H2</f>
        <v>609.73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0.13292733142315313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4586.9423050329733</v>
      </c>
      <c r="D7" s="20">
        <f>(C7*[1]Feuil1!$K$2-C4)/C4</f>
        <v>0.60914321417887662</v>
      </c>
      <c r="E7" s="31">
        <f>C7-C7/(1+D7)</f>
        <v>1736.392854483523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1352.1843540352497</v>
      </c>
    </row>
    <row r="9" spans="2:20">
      <c r="M9" s="17" t="str">
        <f>IF(C13&gt;C7*Params!F8,B13,"Others")</f>
        <v>BTC</v>
      </c>
      <c r="N9" s="18">
        <f>IF(C13&gt;C7*0.1,C13,C7)</f>
        <v>1310.0736278714019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552.65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289.7385383468403</v>
      </c>
    </row>
    <row r="12" spans="2:20">
      <c r="B12" s="7" t="s">
        <v>19</v>
      </c>
      <c r="C12" s="1">
        <f>[2]ETH!J4</f>
        <v>1352.1843540352497</v>
      </c>
      <c r="D12" s="20">
        <f>C12/$C$7</f>
        <v>0.29478991975800084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1082.2957847794796</v>
      </c>
    </row>
    <row r="13" spans="2:20">
      <c r="B13" s="7" t="s">
        <v>4</v>
      </c>
      <c r="C13" s="1">
        <f>[2]BTC!J4</f>
        <v>1310.0736278714019</v>
      </c>
      <c r="D13" s="20">
        <f t="shared" ref="D13:D55" si="0">C13/$C$7</f>
        <v>0.28560935384644748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552.65</v>
      </c>
      <c r="D14" s="20">
        <f t="shared" si="0"/>
        <v>0.12048331181179468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289.7385383468403</v>
      </c>
      <c r="D15" s="20">
        <f t="shared" si="0"/>
        <v>6.3165943471520838E-2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227.98167664881527</v>
      </c>
      <c r="D16" s="20">
        <f t="shared" si="0"/>
        <v>4.9702320519415477E-2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2.4362634750688603E-2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1.962091389317203E-2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1.363653515575456E-2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59.041470383252538</v>
      </c>
      <c r="D20" s="20">
        <f t="shared" si="0"/>
        <v>1.2871640072400718E-2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58.372276259137827</v>
      </c>
      <c r="D21" s="20">
        <f t="shared" si="0"/>
        <v>1.2725748958099924E-2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1.1053114826486911E-2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46.103825265450624</v>
      </c>
      <c r="D23" s="20">
        <f t="shared" si="0"/>
        <v>1.0051102063102842E-2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51.031577150553318</v>
      </c>
      <c r="D24" s="20">
        <f t="shared" si="0"/>
        <v>1.1125402012264132E-2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38.296120967963944</v>
      </c>
      <c r="D25" s="20">
        <f t="shared" si="0"/>
        <v>8.3489432439435608E-3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38.306602715453486</v>
      </c>
      <c r="D26" s="20">
        <f t="shared" si="0"/>
        <v>8.3512283713318078E-3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24.152048453394588</v>
      </c>
      <c r="D27" s="20">
        <f t="shared" si="0"/>
        <v>5.265391811641932E-3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19.60877385310442</v>
      </c>
      <c r="D28" s="20">
        <f t="shared" si="0"/>
        <v>4.2749118146938325E-3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18.598725593307424</v>
      </c>
      <c r="D29" s="20">
        <f t="shared" si="0"/>
        <v>4.054711037655776E-3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1.3909047848715283E-3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12.740486264231706</v>
      </c>
      <c r="D31" s="20">
        <f t="shared" si="0"/>
        <v>2.7775553771959031E-3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13.787413527000394</v>
      </c>
      <c r="D32" s="20">
        <f t="shared" si="0"/>
        <v>3.0057961513647777E-3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13.958055248647444</v>
      </c>
      <c r="D33" s="20">
        <f t="shared" si="0"/>
        <v>3.0429977794427712E-3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13.365669466094619</v>
      </c>
      <c r="D34" s="20">
        <f t="shared" si="0"/>
        <v>2.913851663542679E-3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12.338618214486127</v>
      </c>
      <c r="D35" s="20">
        <f t="shared" si="0"/>
        <v>2.68994406163507E-3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12.197505894604342</v>
      </c>
      <c r="D36" s="20">
        <f t="shared" si="0"/>
        <v>2.659180142994334E-3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17.557419073850539</v>
      </c>
      <c r="D37" s="20">
        <f t="shared" si="0"/>
        <v>3.8276956426039738E-3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13.928962180247041</v>
      </c>
      <c r="D38" s="20">
        <f t="shared" si="0"/>
        <v>3.0366551951097435E-3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2.2891066208700702E-3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9.270218590846385</v>
      </c>
      <c r="D40" s="20">
        <f t="shared" si="0"/>
        <v>2.0210017860208831E-3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5.6808953918945457</v>
      </c>
      <c r="D41" s="20">
        <f t="shared" si="0"/>
        <v>1.238492881338674E-3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5.8740359962051123</v>
      </c>
      <c r="D42" s="20">
        <f t="shared" si="0"/>
        <v>1.2805994942992609E-3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5.3361682116115849</v>
      </c>
      <c r="D43" s="20">
        <f t="shared" si="0"/>
        <v>1.163338855550141E-3</v>
      </c>
    </row>
    <row r="44" spans="2:14">
      <c r="B44" s="22" t="s">
        <v>56</v>
      </c>
      <c r="C44" s="9">
        <f>[2]SHIB!$J$4</f>
        <v>4.722002733033718</v>
      </c>
      <c r="D44" s="20">
        <f t="shared" si="0"/>
        <v>1.0294445447575286E-3</v>
      </c>
    </row>
    <row r="45" spans="2:14">
      <c r="B45" s="22" t="s">
        <v>23</v>
      </c>
      <c r="C45" s="9">
        <f>[2]LUNA!J4</f>
        <v>3.6047065778120686</v>
      </c>
      <c r="D45" s="20">
        <f t="shared" si="0"/>
        <v>7.8586263748223802E-4</v>
      </c>
    </row>
    <row r="46" spans="2:14">
      <c r="B46" s="22" t="s">
        <v>36</v>
      </c>
      <c r="C46" s="9">
        <f>[2]AMP!$J$4</f>
        <v>3.5905355368477165</v>
      </c>
      <c r="D46" s="20">
        <f t="shared" si="0"/>
        <v>7.8277320665403618E-4</v>
      </c>
    </row>
    <row r="47" spans="2:14">
      <c r="B47" s="22" t="s">
        <v>64</v>
      </c>
      <c r="C47" s="10">
        <f>[2]ACE!$J$4</f>
        <v>2.9755533667632985</v>
      </c>
      <c r="D47" s="20">
        <f t="shared" si="0"/>
        <v>6.4870084882000907E-4</v>
      </c>
    </row>
    <row r="48" spans="2:14">
      <c r="B48" s="22" t="s">
        <v>40</v>
      </c>
      <c r="C48" s="9">
        <f>[2]SHPING!$J$4</f>
        <v>2.970018753427329</v>
      </c>
      <c r="D48" s="20">
        <f t="shared" si="0"/>
        <v>6.4749424691226394E-4</v>
      </c>
    </row>
    <row r="49" spans="2:4">
      <c r="B49" s="22" t="s">
        <v>62</v>
      </c>
      <c r="C49" s="10">
        <f>[2]SEI!$J$4</f>
        <v>2.7394539675653964</v>
      </c>
      <c r="D49" s="20">
        <f t="shared" si="0"/>
        <v>5.9722878235454583E-4</v>
      </c>
    </row>
    <row r="50" spans="2:4">
      <c r="B50" s="22" t="s">
        <v>50</v>
      </c>
      <c r="C50" s="9">
        <f>[2]KAVA!$J$4</f>
        <v>2.6934926215448787</v>
      </c>
      <c r="D50" s="20">
        <f t="shared" si="0"/>
        <v>5.8720874221362517E-4</v>
      </c>
    </row>
    <row r="51" spans="2:4">
      <c r="B51" s="7" t="s">
        <v>25</v>
      </c>
      <c r="C51" s="1">
        <f>[2]POLIS!J4</f>
        <v>2.7737227421673953</v>
      </c>
      <c r="D51" s="20">
        <f t="shared" si="0"/>
        <v>6.0469972319554966E-4</v>
      </c>
    </row>
    <row r="52" spans="2:4">
      <c r="B52" s="7" t="s">
        <v>28</v>
      </c>
      <c r="C52" s="1">
        <f>[2]ATLAS!O47</f>
        <v>2.2903167223859633</v>
      </c>
      <c r="D52" s="20">
        <f t="shared" si="0"/>
        <v>4.9931230220029974E-4</v>
      </c>
    </row>
    <row r="53" spans="2:4">
      <c r="B53" s="22" t="s">
        <v>63</v>
      </c>
      <c r="C53" s="10">
        <f>[2]MEME!$J$4</f>
        <v>1.8203314956968708</v>
      </c>
      <c r="D53" s="20">
        <f t="shared" si="0"/>
        <v>3.968507503788595E-4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3.6991823466761537E-4</v>
      </c>
    </row>
    <row r="55" spans="2:4">
      <c r="B55" s="22" t="s">
        <v>43</v>
      </c>
      <c r="C55" s="9">
        <f>[2]TRX!$J$4</f>
        <v>1.0103113120820308</v>
      </c>
      <c r="D55" s="20">
        <f t="shared" si="0"/>
        <v>2.2025812510732424E-4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2024-01-02T00:52:49Z</dcterms:modified>
</cp:coreProperties>
</file>