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Q2" s="1"/>
  <c r="C27" i="2"/>
  <c r="N2" i="1"/>
  <c r="K2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13" l="1"/>
  <c r="C12" l="1"/>
  <c r="C42" l="1"/>
  <c r="C38" l="1"/>
  <c r="C41" l="1"/>
  <c r="C39" l="1"/>
  <c r="C43" l="1"/>
  <c r="C28" l="1"/>
  <c r="C49" l="1"/>
  <c r="C16" l="1"/>
  <c r="C21" l="1"/>
  <c r="C17" l="1"/>
  <c r="C24" l="1"/>
  <c r="C26" l="1"/>
  <c r="C15" l="1"/>
  <c r="C7" l="1"/>
  <c r="D39" l="1"/>
  <c r="D16"/>
  <c r="D45"/>
  <c r="D36"/>
  <c r="D37"/>
  <c r="D18"/>
  <c r="D24"/>
  <c r="D42"/>
  <c r="D14"/>
  <c r="D46"/>
  <c r="M9"/>
  <c r="D35"/>
  <c r="N9"/>
  <c r="D27"/>
  <c r="D50"/>
  <c r="D13"/>
  <c r="D23"/>
  <c r="D33"/>
  <c r="D19"/>
  <c r="Q3"/>
  <c r="D44"/>
  <c r="D20"/>
  <c r="M8"/>
  <c r="D49"/>
  <c r="D29"/>
  <c r="D47"/>
  <c r="D17"/>
  <c r="D31"/>
  <c r="D7"/>
  <c r="E7" s="1"/>
  <c r="D26"/>
  <c r="D25"/>
  <c r="D38"/>
  <c r="D21"/>
  <c r="D30"/>
  <c r="D32"/>
  <c r="D34"/>
  <c r="D12"/>
  <c r="D40"/>
  <c r="D43"/>
  <c r="D41"/>
  <c r="N8"/>
  <c r="D48"/>
  <c r="D28"/>
  <c r="D22"/>
  <c r="D15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<sst xmlns="http://schemas.openxmlformats.org/spreadsheetml/2006/main" count="102" uniqueCount="62">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</sst>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1299.2263572972381</c:v>
                </c:pt>
                <c:pt idx="1">
                  <c:v>1190.9106425378095</c:v>
                </c:pt>
                <c:pt idx="2">
                  <c:v>293.23</c:v>
                </c:pt>
                <c:pt idx="3">
                  <c:v>229.76948288827032</c:v>
                </c:pt>
                <c:pt idx="4">
                  <c:v>1016.277380913175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1190.9106425378095</v>
          </cell>
        </row>
      </sheetData>
      <sheetData sheetId="1">
        <row r="4">
          <cell r="J4">
            <v>1299.2263572972381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3.2417971563402803</v>
          </cell>
        </row>
      </sheetData>
      <sheetData sheetId="4">
        <row r="47">
          <cell r="M47">
            <v>123.85</v>
          </cell>
          <cell r="O47">
            <v>1.4488811574990379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40.264144677170826</v>
          </cell>
        </row>
      </sheetData>
      <sheetData sheetId="8">
        <row r="4">
          <cell r="J4">
            <v>9.6717195279745578</v>
          </cell>
        </row>
      </sheetData>
      <sheetData sheetId="9">
        <row r="4">
          <cell r="J4">
            <v>19.833596075773183</v>
          </cell>
        </row>
      </sheetData>
      <sheetData sheetId="10">
        <row r="4">
          <cell r="J4">
            <v>11.969170697926618</v>
          </cell>
        </row>
      </sheetData>
      <sheetData sheetId="11">
        <row r="4">
          <cell r="J4">
            <v>50.490779678341411</v>
          </cell>
        </row>
      </sheetData>
      <sheetData sheetId="12">
        <row r="4">
          <cell r="J4">
            <v>3.3104753792330426</v>
          </cell>
        </row>
      </sheetData>
      <sheetData sheetId="13">
        <row r="4">
          <cell r="J4">
            <v>157.53027973077658</v>
          </cell>
        </row>
      </sheetData>
      <sheetData sheetId="14">
        <row r="4">
          <cell r="J4">
            <v>5.8381295082751175</v>
          </cell>
        </row>
      </sheetData>
      <sheetData sheetId="15">
        <row r="4">
          <cell r="J4">
            <v>41.714662841422566</v>
          </cell>
        </row>
      </sheetData>
      <sheetData sheetId="16">
        <row r="4">
          <cell r="J4">
            <v>6.0011406253507529</v>
          </cell>
        </row>
      </sheetData>
      <sheetData sheetId="17">
        <row r="4">
          <cell r="J4">
            <v>10.819050086010353</v>
          </cell>
        </row>
      </sheetData>
      <sheetData sheetId="18">
        <row r="4">
          <cell r="J4">
            <v>11.934052111635578</v>
          </cell>
        </row>
      </sheetData>
      <sheetData sheetId="19">
        <row r="4">
          <cell r="J4">
            <v>8.103384656433235</v>
          </cell>
        </row>
      </sheetData>
      <sheetData sheetId="20">
        <row r="4">
          <cell r="J4">
            <v>11.904764697552169</v>
          </cell>
        </row>
      </sheetData>
      <sheetData sheetId="21">
        <row r="4">
          <cell r="J4">
            <v>3.9655612805683051</v>
          </cell>
        </row>
      </sheetData>
      <sheetData sheetId="22">
        <row r="4">
          <cell r="J4">
            <v>27.871345481088451</v>
          </cell>
        </row>
      </sheetData>
      <sheetData sheetId="23">
        <row r="4">
          <cell r="J4">
            <v>44.58850212180382</v>
          </cell>
        </row>
      </sheetData>
      <sheetData sheetId="24">
        <row r="4">
          <cell r="J4">
            <v>38.454763719477818</v>
          </cell>
        </row>
      </sheetData>
      <sheetData sheetId="25">
        <row r="4">
          <cell r="J4">
            <v>43.237815754052725</v>
          </cell>
        </row>
      </sheetData>
      <sheetData sheetId="26">
        <row r="4">
          <cell r="J4">
            <v>4.2751951464368547</v>
          </cell>
        </row>
      </sheetData>
      <sheetData sheetId="27">
        <row r="4">
          <cell r="J4">
            <v>229.76948288827032</v>
          </cell>
        </row>
      </sheetData>
      <sheetData sheetId="28">
        <row r="4">
          <cell r="J4">
            <v>0.97987825132547024</v>
          </cell>
        </row>
      </sheetData>
      <sheetData sheetId="29">
        <row r="4">
          <cell r="J4">
            <v>11.635710773852971</v>
          </cell>
        </row>
      </sheetData>
      <sheetData sheetId="30">
        <row r="4">
          <cell r="J4">
            <v>19.705830989864733</v>
          </cell>
        </row>
      </sheetData>
      <sheetData sheetId="31">
        <row r="4">
          <cell r="J4">
            <v>4.4011082922793001</v>
          </cell>
        </row>
      </sheetData>
      <sheetData sheetId="32">
        <row r="4">
          <cell r="J4">
            <v>2.3931611608833534</v>
          </cell>
        </row>
      </sheetData>
      <sheetData sheetId="33">
        <row r="4">
          <cell r="J4">
            <v>2.5022319024679032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6" workbookViewId="0">
      <selection activeCell="H35" sqref="H3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104.2</f>
        <v>104.2</v>
      </c>
      <c r="J2" t="s">
        <v>6</v>
      </c>
      <c r="K2" s="9">
        <f>9.93+37.53+0.82</f>
        <v>48.28</v>
      </c>
      <c r="M2" t="s">
        <v>59</v>
      </c>
      <c r="N2" s="9">
        <f>293.23</f>
        <v>293.23</v>
      </c>
      <c r="P2" t="s">
        <v>8</v>
      </c>
      <c r="Q2" s="10">
        <f>N2+K2+H2</f>
        <v>445.71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0.10968711979499976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4063.4670764718016</v>
      </c>
      <c r="D7" s="20">
        <f>(C7*[1]Feuil1!$K$2-C4)/C4</f>
        <v>0.45683283774817873</v>
      </c>
      <c r="E7" s="31">
        <f>C7-C7/(1+D7)</f>
        <v>1274.2197646438449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1299.2263572972381</v>
      </c>
    </row>
    <row r="9" spans="2:20">
      <c r="M9" s="17" t="str">
        <f>IF(C13&gt;C7*[2]Params!F8,B13,"Others")</f>
        <v>ETH</v>
      </c>
      <c r="N9" s="18">
        <f>IF(C13&gt;C7*0.1,C13,C7)</f>
        <v>1190.9106425378095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293.23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229.76948288827032</v>
      </c>
    </row>
    <row r="12" spans="2:20">
      <c r="B12" s="7" t="s">
        <v>4</v>
      </c>
      <c r="C12" s="1">
        <f>[2]BTC!J4</f>
        <v>1299.2263572972381</v>
      </c>
      <c r="D12" s="20">
        <f>C12/$C$7</f>
        <v>0.31973345245492213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1016.277380913175</v>
      </c>
    </row>
    <row r="13" spans="2:20">
      <c r="B13" s="7" t="s">
        <v>19</v>
      </c>
      <c r="C13" s="1">
        <f>[2]ETH!J4</f>
        <v>1190.9106425378095</v>
      </c>
      <c r="D13" s="20">
        <f t="shared" ref="D13:D50" si="0">C13/$C$7</f>
        <v>0.2930774681142107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293.23</v>
      </c>
      <c r="D14" s="20">
        <f t="shared" si="0"/>
        <v>7.2162514050588461E-2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229.76948288827032</v>
      </c>
      <c r="D15" s="20">
        <f t="shared" si="0"/>
        <v>5.6545181384310104E-2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157.53027973077658</v>
      </c>
      <c r="D16" s="20">
        <f t="shared" si="0"/>
        <v>3.8767455664377094E-2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3.0478898356803126E-2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104.2</v>
      </c>
      <c r="D18" s="20">
        <f>C18/$C$7</f>
        <v>2.5643126433418536E-2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102.66666666666667</v>
      </c>
      <c r="D19" s="20">
        <f>C19/$C$7</f>
        <v>2.5265780363061131E-2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1.5393258717949419E-2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50.490779678341411</v>
      </c>
      <c r="D21" s="20">
        <f t="shared" si="0"/>
        <v>1.2425541717980692E-2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1.1881479310992774E-2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44.58850212180382</v>
      </c>
      <c r="D23" s="20">
        <f t="shared" si="0"/>
        <v>1.0973019168773187E-2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43.237815754052725</v>
      </c>
      <c r="D24" s="20">
        <f t="shared" si="0"/>
        <v>1.0640621651497408E-2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41.714662841422566</v>
      </c>
      <c r="D25" s="20">
        <f t="shared" si="0"/>
        <v>1.0265780934453215E-2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40.264144677170826</v>
      </c>
      <c r="D26" s="20">
        <f t="shared" si="0"/>
        <v>9.9088152849342373E-3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38.454763719477818</v>
      </c>
      <c r="D27" s="20">
        <f t="shared" si="0"/>
        <v>9.4635352017831652E-3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27.871345481088451</v>
      </c>
      <c r="D28" s="20">
        <f t="shared" si="0"/>
        <v>6.8590061040406866E-3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19.833596075773183</v>
      </c>
      <c r="D29" s="20">
        <f t="shared" si="0"/>
        <v>4.8809540479885366E-3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19.705830989864733</v>
      </c>
      <c r="D30" s="20">
        <f t="shared" si="0"/>
        <v>4.8495116655343428E-3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11.969170697926618</v>
      </c>
      <c r="D31" s="20">
        <f t="shared" si="0"/>
        <v>2.9455562141084517E-3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11.934052111635578</v>
      </c>
      <c r="D32" s="20">
        <f t="shared" si="0"/>
        <v>2.9369136963692572E-3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11.904764697552169</v>
      </c>
      <c r="D33" s="20">
        <f t="shared" si="0"/>
        <v>2.9297062024897106E-3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11.635710773852971</v>
      </c>
      <c r="D34" s="20">
        <f t="shared" si="0"/>
        <v>2.8634933063013627E-3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10.819050086010353</v>
      </c>
      <c r="D35" s="20">
        <f t="shared" si="0"/>
        <v>2.6625169793191091E-3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9.6717195279745578</v>
      </c>
      <c r="D36" s="20">
        <f t="shared" si="0"/>
        <v>2.3801643635740369E-3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2.2148573694891253E-3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8.103384656433235</v>
      </c>
      <c r="D38" s="20">
        <f t="shared" si="0"/>
        <v>1.9942045804562502E-3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6.0011406253507529</v>
      </c>
      <c r="D39" s="20">
        <f t="shared" si="0"/>
        <v>1.4768522821554102E-3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5.8381295082751175</v>
      </c>
      <c r="D40" s="20">
        <f t="shared" si="0"/>
        <v>1.4367360183816739E-3</v>
      </c>
    </row>
    <row r="41" spans="2:14">
      <c r="B41" s="22" t="s">
        <v>37</v>
      </c>
      <c r="C41" s="9">
        <f>[2]GRT!$J$4</f>
        <v>4.4011082922793001</v>
      </c>
      <c r="D41" s="20">
        <f t="shared" si="0"/>
        <v>1.0830919038971674E-3</v>
      </c>
    </row>
    <row r="42" spans="2:14">
      <c r="B42" s="22" t="s">
        <v>56</v>
      </c>
      <c r="C42" s="9">
        <f>[2]SHIB!$J$4</f>
        <v>4.2751951464368547</v>
      </c>
      <c r="D42" s="20">
        <f t="shared" si="0"/>
        <v>1.0521052751210895E-3</v>
      </c>
    </row>
    <row r="43" spans="2:14">
      <c r="B43" s="22" t="s">
        <v>23</v>
      </c>
      <c r="C43" s="9">
        <f>[2]LUNA!J4</f>
        <v>3.9655612805683051</v>
      </c>
      <c r="D43" s="20">
        <f t="shared" si="0"/>
        <v>9.7590584738082697E-4</v>
      </c>
    </row>
    <row r="44" spans="2:14">
      <c r="B44" s="22" t="s">
        <v>36</v>
      </c>
      <c r="C44" s="9">
        <f>[2]AMP!$J$4</f>
        <v>3.3104753792330426</v>
      </c>
      <c r="D44" s="20">
        <f t="shared" si="0"/>
        <v>8.1469231002295674E-4</v>
      </c>
    </row>
    <row r="45" spans="2:14">
      <c r="B45" s="7" t="s">
        <v>25</v>
      </c>
      <c r="C45" s="1">
        <f>[2]POLIS!J4</f>
        <v>3.2417971563402803</v>
      </c>
      <c r="D45" s="20">
        <f t="shared" si="0"/>
        <v>7.9779092467879549E-4</v>
      </c>
    </row>
    <row r="46" spans="2:14">
      <c r="B46" s="22" t="s">
        <v>40</v>
      </c>
      <c r="C46" s="9">
        <f>[2]SHPING!$J$4</f>
        <v>2.5022319024679032</v>
      </c>
      <c r="D46" s="20">
        <f t="shared" si="0"/>
        <v>6.1578741881686988E-4</v>
      </c>
    </row>
    <row r="47" spans="2:14">
      <c r="B47" s="22" t="s">
        <v>50</v>
      </c>
      <c r="C47" s="9">
        <f>[2]KAVA!$J$4</f>
        <v>2.3931611608833534</v>
      </c>
      <c r="D47" s="20">
        <f t="shared" si="0"/>
        <v>5.8894562595084943E-4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4.1757286771799805E-4</v>
      </c>
    </row>
    <row r="49" spans="2:4">
      <c r="B49" s="7" t="s">
        <v>28</v>
      </c>
      <c r="C49" s="1">
        <f>[2]ATLAS!O47</f>
        <v>1.4488811574990379</v>
      </c>
      <c r="D49" s="20">
        <f t="shared" si="0"/>
        <v>3.5656278991118642E-4</v>
      </c>
    </row>
    <row r="50" spans="2:4">
      <c r="B50" s="22" t="s">
        <v>43</v>
      </c>
      <c r="C50" s="9">
        <f>[2]TRX!$J$4</f>
        <v>0.97987825132547024</v>
      </c>
      <c r="D50" s="20">
        <f t="shared" si="0"/>
        <v>2.4114339623892609E-4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2023-12-06T23:39:48Z</dcterms:modified>
</cp:coreProperties>
</file>