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G11" s="1"/>
  <c r="B12"/>
  <c r="C10"/>
  <c r="C9"/>
  <c r="T8"/>
  <c r="S8"/>
  <c r="R8"/>
  <c r="N9" s="1"/>
  <c r="N8"/>
  <c r="C8"/>
  <c r="T7"/>
  <c r="R7"/>
  <c r="O7"/>
  <c r="P7" s="1"/>
  <c r="N7"/>
  <c r="C7"/>
  <c r="S7" s="1"/>
  <c r="T6"/>
  <c r="S6"/>
  <c r="R6"/>
  <c r="N6"/>
  <c r="C6"/>
  <c r="O6" s="1"/>
  <c r="R5"/>
  <c r="C5"/>
  <c r="O9" s="1"/>
  <c r="P9" s="1"/>
  <c r="K4"/>
  <c r="J4"/>
  <c r="B14" i="31"/>
  <c r="N9" s="1"/>
  <c r="C11"/>
  <c r="C10"/>
  <c r="C9"/>
  <c r="C8"/>
  <c r="T7"/>
  <c r="R7"/>
  <c r="R18" s="1"/>
  <c r="C7"/>
  <c r="T6"/>
  <c r="S6"/>
  <c r="R6"/>
  <c r="P6"/>
  <c r="N6"/>
  <c r="E6"/>
  <c r="D6"/>
  <c r="D14" s="1"/>
  <c r="G13" s="1"/>
  <c r="R5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E6"/>
  <c r="D6"/>
  <c r="D13" s="1"/>
  <c r="G12" s="1"/>
  <c r="C5"/>
  <c r="O9" s="1"/>
  <c r="P9" s="1"/>
  <c r="J4"/>
  <c r="K4" s="1"/>
  <c r="C35" i="28"/>
  <c r="C34"/>
  <c r="B34"/>
  <c r="D33"/>
  <c r="C33" s="1"/>
  <c r="C32"/>
  <c r="C31"/>
  <c r="C30"/>
  <c r="D29"/>
  <c r="C29"/>
  <c r="C28"/>
  <c r="B28"/>
  <c r="C27"/>
  <c r="C26"/>
  <c r="B26"/>
  <c r="C25"/>
  <c r="C24"/>
  <c r="N23"/>
  <c r="C23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C7"/>
  <c r="T6"/>
  <c r="R6"/>
  <c r="O6"/>
  <c r="P6" s="1"/>
  <c r="N6"/>
  <c r="C6"/>
  <c r="B6"/>
  <c r="S5"/>
  <c r="B5"/>
  <c r="B37" s="1"/>
  <c r="J4" s="1"/>
  <c r="D13" i="27"/>
  <c r="B13"/>
  <c r="G12"/>
  <c r="N9"/>
  <c r="N8"/>
  <c r="N7"/>
  <c r="N6"/>
  <c r="E6"/>
  <c r="D6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G18" s="1"/>
  <c r="T8"/>
  <c r="R8"/>
  <c r="V8" s="1"/>
  <c r="C8"/>
  <c r="T7"/>
  <c r="R7"/>
  <c r="E7"/>
  <c r="U6"/>
  <c r="T6"/>
  <c r="S6" s="1"/>
  <c r="R6"/>
  <c r="R22" s="1"/>
  <c r="C6"/>
  <c r="O17" s="1"/>
  <c r="T5"/>
  <c r="S5"/>
  <c r="R5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B37" s="1"/>
  <c r="J4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R5"/>
  <c r="R37" s="1"/>
  <c r="D5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T21" s="1"/>
  <c r="R5"/>
  <c r="N9" s="1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K4"/>
  <c r="J4"/>
  <c r="N17" i="12"/>
  <c r="N16"/>
  <c r="N15"/>
  <c r="N14"/>
  <c r="B13"/>
  <c r="J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N76" s="1"/>
  <c r="O76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S19"/>
  <c r="N51" s="1"/>
  <c r="O51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6" l="1"/>
  <c r="O34"/>
  <c r="O37"/>
  <c r="P37" s="1"/>
  <c r="O35"/>
  <c r="O29"/>
  <c r="P29" s="1"/>
  <c r="O28"/>
  <c r="O27"/>
  <c r="O26"/>
  <c r="G9" i="18"/>
  <c r="K4"/>
  <c r="O22" i="2"/>
  <c r="O46"/>
  <c r="P9" i="10"/>
  <c r="K4"/>
  <c r="P9" i="12"/>
  <c r="O9" i="2"/>
  <c r="O14" s="1"/>
  <c r="N4"/>
  <c r="H37" i="5"/>
  <c r="H36"/>
  <c r="C8" i="16"/>
  <c r="D14"/>
  <c r="G13" s="1"/>
  <c r="T8"/>
  <c r="K4" i="4"/>
  <c r="P26"/>
  <c r="J14" i="5"/>
  <c r="I36"/>
  <c r="K36" s="1"/>
  <c r="I37"/>
  <c r="K37" s="1"/>
  <c r="P9" i="8"/>
  <c r="K4" i="12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O17" i="28"/>
  <c r="O15"/>
  <c r="O16"/>
  <c r="P16" s="1"/>
  <c r="N26" i="1"/>
  <c r="N27"/>
  <c r="N28"/>
  <c r="B39"/>
  <c r="O3"/>
  <c r="T5"/>
  <c r="N6"/>
  <c r="R19"/>
  <c r="N19" s="1"/>
  <c r="T19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O38" s="1"/>
  <c r="N36"/>
  <c r="O36" s="1"/>
  <c r="N50"/>
  <c r="O50" s="1"/>
  <c r="O54" s="1"/>
  <c r="N52"/>
  <c r="O52" s="1"/>
  <c r="N66"/>
  <c r="O66" s="1"/>
  <c r="O70" s="1"/>
  <c r="N68"/>
  <c r="O68" s="1"/>
  <c r="N73"/>
  <c r="O73" s="1"/>
  <c r="M74"/>
  <c r="N75"/>
  <c r="O75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O15"/>
  <c r="P15" s="1"/>
  <c r="O17"/>
  <c r="P17" s="1"/>
  <c r="N14" i="14"/>
  <c r="O17"/>
  <c r="P17" s="1"/>
  <c r="N25"/>
  <c r="R37"/>
  <c r="O6" i="15"/>
  <c r="P6" s="1"/>
  <c r="O8"/>
  <c r="P8" s="1"/>
  <c r="U5" i="16"/>
  <c r="P8"/>
  <c r="P6" i="19"/>
  <c r="O9" i="13"/>
  <c r="P9" s="1"/>
  <c r="O8"/>
  <c r="P8" s="1"/>
  <c r="O7"/>
  <c r="P7" s="1"/>
  <c r="P12" s="1"/>
  <c r="O8" i="14"/>
  <c r="P8" s="1"/>
  <c r="O6"/>
  <c r="P6" s="1"/>
  <c r="K4" i="25"/>
  <c r="G9"/>
  <c r="O26" i="28"/>
  <c r="O25"/>
  <c r="P25" s="1"/>
  <c r="O24"/>
  <c r="P23"/>
  <c r="O3"/>
  <c r="P6" i="32"/>
  <c r="N3"/>
  <c r="O3"/>
  <c r="N74" i="2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N8"/>
  <c r="P8" s="1"/>
  <c r="K4" i="11"/>
  <c r="O7"/>
  <c r="P7" s="1"/>
  <c r="N8" i="12"/>
  <c r="P8" s="1"/>
  <c r="P11" s="1"/>
  <c r="O14"/>
  <c r="P14" s="1"/>
  <c r="P19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P9" i="21"/>
  <c r="K4" i="26"/>
  <c r="K4" i="31"/>
  <c r="T8" i="14"/>
  <c r="O6" i="18"/>
  <c r="P6" s="1"/>
  <c r="P11" s="1"/>
  <c r="O8"/>
  <c r="P8" s="1"/>
  <c r="O6" i="20"/>
  <c r="P6" s="1"/>
  <c r="P11" s="1"/>
  <c r="O8"/>
  <c r="P8" s="1"/>
  <c r="O3" i="21"/>
  <c r="S5"/>
  <c r="N6"/>
  <c r="N3" s="1"/>
  <c r="O7"/>
  <c r="N8"/>
  <c r="P8" s="1"/>
  <c r="R21"/>
  <c r="D25" i="23"/>
  <c r="T21" s="1"/>
  <c r="S21" s="1"/>
  <c r="S5" i="24"/>
  <c r="T6"/>
  <c r="O7"/>
  <c r="N14"/>
  <c r="P14" s="1"/>
  <c r="D15"/>
  <c r="T10" s="1"/>
  <c r="B16"/>
  <c r="B18" s="1"/>
  <c r="J4" s="1"/>
  <c r="N16"/>
  <c r="P16" s="1"/>
  <c r="N17"/>
  <c r="P17" s="1"/>
  <c r="O6" i="25"/>
  <c r="P6" s="1"/>
  <c r="O8"/>
  <c r="P8" s="1"/>
  <c r="N6" i="26"/>
  <c r="N7"/>
  <c r="N8"/>
  <c r="C9"/>
  <c r="T9"/>
  <c r="V9" s="1"/>
  <c r="N14"/>
  <c r="N15"/>
  <c r="N16"/>
  <c r="N17"/>
  <c r="P17" s="1"/>
  <c r="O7" i="27"/>
  <c r="P7" s="1"/>
  <c r="O9"/>
  <c r="P9" s="1"/>
  <c r="N3" i="28"/>
  <c r="D5"/>
  <c r="D37" s="1"/>
  <c r="G37" s="1"/>
  <c r="N7"/>
  <c r="P7" s="1"/>
  <c r="P11" s="1"/>
  <c r="N9"/>
  <c r="P9" s="1"/>
  <c r="N15"/>
  <c r="N17"/>
  <c r="N26"/>
  <c r="N6" i="29"/>
  <c r="Q6" s="1"/>
  <c r="N7"/>
  <c r="O8"/>
  <c r="P8" s="1"/>
  <c r="O7" i="30"/>
  <c r="P7" s="1"/>
  <c r="T5" i="31"/>
  <c r="O6"/>
  <c r="N7"/>
  <c r="N8"/>
  <c r="S5" i="32"/>
  <c r="T5" s="1"/>
  <c r="T36" s="1"/>
  <c r="W36" s="1"/>
  <c r="O8"/>
  <c r="P8" s="1"/>
  <c r="R36"/>
  <c r="O7" i="33"/>
  <c r="P7" s="1"/>
  <c r="O6" i="34"/>
  <c r="P6" s="1"/>
  <c r="O8"/>
  <c r="P8" s="1"/>
  <c r="O9"/>
  <c r="P9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6" i="29"/>
  <c r="P6" s="1"/>
  <c r="P11" s="1"/>
  <c r="O7"/>
  <c r="P7" s="1"/>
  <c r="O6" i="30"/>
  <c r="P6" s="1"/>
  <c r="P11" s="1"/>
  <c r="O8"/>
  <c r="P8" s="1"/>
  <c r="O7" i="31"/>
  <c r="P7" s="1"/>
  <c r="P11" s="1"/>
  <c r="O8"/>
  <c r="P8" s="1"/>
  <c r="O6" i="33"/>
  <c r="P6" s="1"/>
  <c r="P11" s="1"/>
  <c r="O8"/>
  <c r="P8" s="1"/>
  <c r="P11" i="10" l="1"/>
  <c r="P20" i="24"/>
  <c r="P11" i="8"/>
  <c r="T5" i="28"/>
  <c r="T39" s="1"/>
  <c r="W39" s="1"/>
  <c r="R39"/>
  <c r="S5" i="31"/>
  <c r="T18"/>
  <c r="O7" i="16"/>
  <c r="P7" s="1"/>
  <c r="O6"/>
  <c r="P6" s="1"/>
  <c r="M38" i="5"/>
  <c r="L39"/>
  <c r="M57" i="2"/>
  <c r="O57" s="1"/>
  <c r="D31"/>
  <c r="T22"/>
  <c r="T20"/>
  <c r="R20"/>
  <c r="R22"/>
  <c r="R22" i="1"/>
  <c r="D39"/>
  <c r="D42" s="1"/>
  <c r="T22"/>
  <c r="T18"/>
  <c r="R18"/>
  <c r="N10"/>
  <c r="P10" s="1"/>
  <c r="M4" i="2"/>
  <c r="O4" s="1"/>
  <c r="P11" i="26"/>
  <c r="P11" i="34"/>
  <c r="P11" i="25"/>
  <c r="P7" i="21"/>
  <c r="T22" i="26"/>
  <c r="P3" i="32"/>
  <c r="P11"/>
  <c r="P11" i="14"/>
  <c r="T37" i="23"/>
  <c r="P11" i="19"/>
  <c r="P12" i="11"/>
  <c r="T32" i="1"/>
  <c r="P17" i="28"/>
  <c r="P14" i="14"/>
  <c r="B37" i="2"/>
  <c r="D37"/>
  <c r="G36" s="1"/>
  <c r="P27" i="1"/>
  <c r="P36"/>
  <c r="O3" i="31"/>
  <c r="N3"/>
  <c r="D16" i="24"/>
  <c r="T9" s="1"/>
  <c r="T17" s="1"/>
  <c r="R9"/>
  <c r="T37" i="14"/>
  <c r="S5"/>
  <c r="O6" i="1"/>
  <c r="N3" s="1"/>
  <c r="P6"/>
  <c r="S8" i="16"/>
  <c r="T13"/>
  <c r="H41" i="5"/>
  <c r="I41" s="1"/>
  <c r="K41" s="1"/>
  <c r="H38"/>
  <c r="P19" i="26"/>
  <c r="P3" i="21"/>
  <c r="D18" i="24"/>
  <c r="G17" s="1"/>
  <c r="P3" i="28"/>
  <c r="P24"/>
  <c r="P28" s="1"/>
  <c r="P26"/>
  <c r="K4"/>
  <c r="D37" i="23"/>
  <c r="G37" s="1"/>
  <c r="P6" i="21"/>
  <c r="P11" s="1"/>
  <c r="P11" i="15"/>
  <c r="O78" i="2"/>
  <c r="S19" i="1"/>
  <c r="P3"/>
  <c r="P15" i="28"/>
  <c r="P19" s="1"/>
  <c r="P15" i="14"/>
  <c r="T36" i="2"/>
  <c r="B42" i="1"/>
  <c r="P26"/>
  <c r="P28"/>
  <c r="P35"/>
  <c r="P34"/>
  <c r="P39" s="1"/>
  <c r="O20" l="1"/>
  <c r="P20" s="1"/>
  <c r="O21"/>
  <c r="P21" s="1"/>
  <c r="O19"/>
  <c r="P19" s="1"/>
  <c r="P23" s="1"/>
  <c r="J4" i="2"/>
  <c r="K4" s="1"/>
  <c r="J7"/>
  <c r="J8" s="1"/>
  <c r="N11" i="1"/>
  <c r="R32"/>
  <c r="M58" i="2"/>
  <c r="R36"/>
  <c r="P31" i="1"/>
  <c r="P3" i="31"/>
  <c r="J12" i="1"/>
  <c r="J13" s="1"/>
  <c r="J4"/>
  <c r="K4" s="1"/>
  <c r="H39" i="5"/>
  <c r="I39" s="1"/>
  <c r="K39" s="1"/>
  <c r="I38"/>
  <c r="K38" s="1"/>
  <c r="J13" s="1"/>
  <c r="O25" i="14"/>
  <c r="P25" s="1"/>
  <c r="O23"/>
  <c r="P23" s="1"/>
  <c r="O24"/>
  <c r="P24" s="1"/>
  <c r="O22"/>
  <c r="P22" s="1"/>
  <c r="P27" s="1"/>
  <c r="N9" i="24"/>
  <c r="P9" s="1"/>
  <c r="N7"/>
  <c r="P7" s="1"/>
  <c r="N8"/>
  <c r="P8" s="1"/>
  <c r="N6"/>
  <c r="P6" s="1"/>
  <c r="P11" s="1"/>
  <c r="R17"/>
  <c r="G7" i="1"/>
  <c r="I42"/>
  <c r="M39" i="5"/>
  <c r="K14" s="1"/>
  <c r="L41"/>
  <c r="M41" s="1"/>
  <c r="P19" i="14"/>
  <c r="S18" i="1"/>
  <c r="S20" i="2"/>
  <c r="P12" i="16"/>
  <c r="K4" i="24"/>
  <c r="O46" i="5" l="1"/>
  <c r="P46" s="1"/>
  <c r="J15"/>
  <c r="M46"/>
  <c r="O13" i="1"/>
  <c r="P13" s="1"/>
  <c r="O12"/>
  <c r="P12" s="1"/>
  <c r="O11"/>
  <c r="P11" s="1"/>
  <c r="N60" i="2"/>
  <c r="O60" s="1"/>
  <c r="N58"/>
  <c r="O58" s="1"/>
  <c r="N59"/>
  <c r="O59" s="1"/>
  <c r="O62" l="1"/>
  <c r="P15" i="1"/>
  <c r="J16" i="5"/>
</calcChain>
</file>

<file path=xl/sharedStrings.xml><?xml version="1.0" encoding="utf-8"?>
<sst xmlns="http://schemas.openxmlformats.org/spreadsheetml/2006/main" count="694" uniqueCount="88">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</sst>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164352"/>
        <c:axId val="80166272"/>
      </c:lineChart>
      <c:dateAx>
        <c:axId val="80164352"/>
        <c:scaling>
          <c:orientation val="minMax"/>
        </c:scaling>
        <c:axPos val="b"/>
        <c:numFmt formatCode="dd/mm/yy;@" sourceLinked="1"/>
        <c:majorTickMark val="none"/>
        <c:tickLblPos val="nextTo"/>
        <c:crossAx val="80166272"/>
        <c:crosses val="autoZero"/>
        <c:lblOffset val="100"/>
      </c:dateAx>
      <c:valAx>
        <c:axId val="801662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164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1590.6300426426401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818.02974323817091</v>
      </c>
      <c r="K4" s="4">
        <f>(J4/D42-1)</f>
        <v>-0.42521756546558775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8.2922248194033319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136.34828234741309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1.1248740851947201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10.703255144371649</v>
      </c>
      <c r="K4" s="4">
        <f>(J4/D14-1)</f>
        <v>-0.68249414723382396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0.57426300133738406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0.57426300133738406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0.26375774445864802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7.0955280031645938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8.6272313314399725</v>
      </c>
      <c r="K4" s="4">
        <f>(J4/D14-1)</f>
        <v>-0.21068331825800801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0.62395284717324195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0.15471006893119346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8.8120687270472651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24.06325962154753</v>
      </c>
      <c r="K4" s="4">
        <f>(J4/D13-1)</f>
        <v>-0.42919008849656115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0.10904415137666096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0.10904415137666096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0.48825897864294332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1.676305242645024E-3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1.6013513301594557</v>
      </c>
      <c r="K4" s="4">
        <f>(J4/D13-1)</f>
        <v>-0.43458322808644856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210.32154357791279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124.50044344699094</v>
      </c>
      <c r="K4" s="4">
        <f>(J4/D17-1)</f>
        <v>-0.27477626823883128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4.9425562740809503E-2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1.9976340209030156E-2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0.32818363338353934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6.1366413313965321E-2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3.7655980956850947</v>
      </c>
      <c r="K4" s="4">
        <f>(J4/D13-1)</f>
        <v>-0.24688038086298103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1.4937015179176491E-2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4.0041313942593799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24.202825981722302</v>
      </c>
      <c r="K4" s="4">
        <f>(J4/D14-1)</f>
        <v>-0.2921979611796176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0.16368096321716283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0.16368096321716283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25.363028810186339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3.1313872561925291</v>
      </c>
      <c r="K4" s="4">
        <f>(J4/D13-1)</f>
        <v>-0.39781014303989826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6.6324320338637277E-2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2.9082133304343691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4.9842209716252306</v>
      </c>
      <c r="K4" s="4">
        <f>(J4/D10-1)</f>
        <v>-0.41499753854163957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3.6409376790373081E-3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1.4834201580012021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6.7719992201737194</v>
      </c>
      <c r="K4" s="4">
        <f>(J4/D10-1)</f>
        <v>-0.33412003734771689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2.2746675697580952E-2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26522.017524616342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773.27886036964196</v>
      </c>
      <c r="K4" s="4">
        <f>(J4/D37-1)</f>
        <v>0.1179907844181971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8.9511809145580159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22.381665368848299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6.8755678126633226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8.4606891997557234</v>
      </c>
      <c r="K4" s="4">
        <f>(J4/D10-1)</f>
        <v>1.8133477708270007E-2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1.0435186780635378E-2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64.269189356999647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10.513829464198144</v>
      </c>
      <c r="K4" s="4">
        <f>(J4/D15-1)</f>
        <v>5.7848698557525502E-2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4.0677255327832215E-2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1.2029859799559204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0.39060818813962661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1.0037580011648861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1.7539053709108583E-2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6.0673626920061898E-5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20.613788419017869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0.27873459789004945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3.7673568951269916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0.51858304595358795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25.373441718603033</v>
      </c>
      <c r="K4" s="4">
        <f>(J4/D18-1)</f>
        <v>-0.4255026635209409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0.14438892190994371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0.14438892190994371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0.377829767450516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20.646356442417108</v>
      </c>
      <c r="K4" s="4">
        <f>(J4/D10-1)</f>
        <v>-0.47849566955248535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0.89961482992935293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0.32815566685855063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1.108979904140956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22.816930133881417</v>
      </c>
      <c r="K4" s="4">
        <f>(J4/D19-1)</f>
        <v>-0.37657083747977815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6.7310289388170144E-2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0.28543727510547812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0.3006308190895397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7.277434530909259E-6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3.2002375711956659</v>
      </c>
      <c r="K4" s="4">
        <f>(J4/D13-1)</f>
        <v>-0.3637698665614979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1.5745457351075275E-3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tabSelected="1" workbookViewId="0">
      <selection activeCell="N7" sqref="N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19.354894373363152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154.87941879947604</v>
      </c>
      <c r="K4" s="4">
        <f>(J4/D37-1)</f>
        <v>-0.22635198771197285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4.0645278184062619E-2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0.11924575584791818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1.0215087442584984E-2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0.77213428513481908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0.19345069828413092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1.1765691644352603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1.3275277192307353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8.0020802909999986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25.017700641564339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8.0020802910000004</v>
      </c>
      <c r="S39" s="38"/>
      <c r="T39" s="38">
        <f>(SUM(T5:T38))</f>
        <v>200.19128967</v>
      </c>
      <c r="V39" t="s">
        <v>9</v>
      </c>
      <c r="W39" s="38">
        <f>(T39/R39)</f>
        <v>25.017405773240821</v>
      </c>
    </row>
    <row r="41" spans="2:23">
      <c r="N41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7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7:O9 O15:O17 O24:O26 S12:S13 S15:S16">
    <cfRule type="cellIs" dxfId="59" priority="59" operator="lessThan">
      <formula>$J$3</formula>
    </cfRule>
    <cfRule type="cellIs" dxfId="58" priority="60" operator="greaterThan">
      <formula>$J$3</formula>
    </cfRule>
    <cfRule type="cellIs" dxfId="57" priority="61" operator="lessThan">
      <formula>$J$3</formula>
    </cfRule>
    <cfRule type="cellIs" dxfId="56" priority="62" operator="greaterThan">
      <formula>$J$3</formula>
    </cfRule>
  </conditionalFormatting>
  <conditionalFormatting sqref="O3">
    <cfRule type="cellIs" dxfId="55" priority="41" operator="greaterThan">
      <formula>$J$3</formula>
    </cfRule>
    <cfRule type="cellIs" dxfId="54" priority="42" operator="lessThan">
      <formula>$J$3</formula>
    </cfRule>
  </conditionalFormatting>
  <conditionalFormatting sqref="W39">
    <cfRule type="cellIs" dxfId="53" priority="11" operator="lessThan">
      <formula>$J$3</formula>
    </cfRule>
    <cfRule type="cellIs" dxfId="52" priority="12" operator="greaterThan">
      <formula>$J$3</formula>
    </cfRule>
    <cfRule type="cellIs" dxfId="51" priority="13" operator="lessThan">
      <formula>$J$3</formula>
    </cfRule>
    <cfRule type="cellIs" dxfId="50" priority="14" operator="greaterThan">
      <formula>$J$3</formula>
    </cfRule>
    <cfRule type="cellIs" dxfId="49" priority="15" operator="lessThan">
      <formula>$J$3</formula>
    </cfRule>
    <cfRule type="cellIs" dxfId="48" priority="16" operator="greaterThan">
      <formula>$J$3</formula>
    </cfRule>
    <cfRule type="cellIs" dxfId="47" priority="17" operator="lessThan">
      <formula>$J$3</formula>
    </cfRule>
    <cfRule type="cellIs" dxfId="46" priority="18" operator="greaterThan">
      <formula>$J$3</formula>
    </cfRule>
  </conditionalFormatting>
  <conditionalFormatting sqref="C34:C35">
    <cfRule type="cellIs" dxfId="45" priority="1" operator="lessThan">
      <formula>$J$3</formula>
    </cfRule>
    <cfRule type="cellIs" dxfId="44" priority="2" operator="greaterThan">
      <formula>$J$3</formula>
    </cfRule>
    <cfRule type="cellIs" dxfId="43" priority="3" operator="lessThan">
      <formula>$J$3</formula>
    </cfRule>
    <cfRule type="cellIs" dxfId="42" priority="4" operator="greaterThan">
      <formula>$J$3</formula>
    </cfRule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8.3204901629983605E-2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0.77187293664984502</v>
      </c>
      <c r="K4" s="4">
        <f>(J4/D13-1)</f>
        <v>0.54374587329969004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1.4603629264930024E-2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0.154374587329969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4.2321639020666444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7.1439690572469274</v>
      </c>
      <c r="K4" s="4">
        <f>(J4/D10-1)</f>
        <v>-0.25115628330744988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7.7601803741074405E-3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0.51179846222783598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23.670881381334965</v>
      </c>
      <c r="K4" s="4">
        <f>(J4/D14-1)</f>
        <v>1.1279528658438021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0.32891168321749392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8.7215457956657985E-2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4.8276007925742368</v>
      </c>
      <c r="K4" s="4">
        <f>(J4/D12-1)</f>
        <v>0.69822817820566607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0.62966902611787223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1.8413530967879901</v>
      </c>
      <c r="K4" s="4">
        <f>(J4/D10-1)</f>
        <v>-0.38621563440400331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5.1429213772399814E-3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3.0826670735176447</v>
      </c>
      <c r="K4" s="4">
        <f>(J4/D10-1)</f>
        <v>2.7555691172548302E-2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0.12880563048417309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0.78362769473961225</v>
      </c>
      <c r="K4" s="4">
        <f>(J4/D9-1)</f>
        <v>-0.97285435479535709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644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1.437155596805417E-3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6.1460016284818444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-262.80799837151807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-192.45799837151807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644</v>
      </c>
      <c r="E34">
        <f t="shared" ref="E34:E40" si="1">C34*D34</f>
        <v>4027.5759999999996</v>
      </c>
      <c r="F34" s="29">
        <f t="shared" ref="F34:F40" si="2">E34*$N$5</f>
        <v>3354.9708079999996</v>
      </c>
      <c r="G34" s="38">
        <v>3.5</v>
      </c>
      <c r="H34" s="30">
        <f>G50</f>
        <v>1.5615590400000001</v>
      </c>
      <c r="I34" s="39">
        <f t="shared" ref="I34:I41" si="3">((F34-H34*D34)*$J$3-G34)</f>
        <v>-0.12365186043030141</v>
      </c>
      <c r="J34">
        <v>1</v>
      </c>
      <c r="K34" s="44">
        <f t="shared" ref="K34:K40" si="4">I34*J34</f>
        <v>-0.12365186043030141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644</v>
      </c>
      <c r="E35">
        <f t="shared" si="1"/>
        <v>622.10399999999993</v>
      </c>
      <c r="F35" s="29">
        <f t="shared" si="2"/>
        <v>518.21263199999987</v>
      </c>
      <c r="G35" s="38">
        <v>3.5</v>
      </c>
      <c r="H35" s="30">
        <f>G51</f>
        <v>0.21337130135885166</v>
      </c>
      <c r="I35" s="39">
        <f t="shared" si="3"/>
        <v>-2.952728972990855</v>
      </c>
      <c r="J35">
        <v>1</v>
      </c>
      <c r="K35" s="44">
        <f t="shared" si="4"/>
        <v>-2.952728972990855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644</v>
      </c>
      <c r="E36">
        <f t="shared" si="1"/>
        <v>548.04399999999998</v>
      </c>
      <c r="F36" s="29">
        <f t="shared" si="2"/>
        <v>456.52065199999998</v>
      </c>
      <c r="G36" s="38">
        <v>3.5</v>
      </c>
      <c r="H36" s="30">
        <f>G52</f>
        <v>0.18479602162162162</v>
      </c>
      <c r="I36" s="39">
        <f t="shared" si="3"/>
        <v>-3.014942719982074</v>
      </c>
      <c r="J36">
        <v>1</v>
      </c>
      <c r="K36" s="44">
        <f t="shared" si="4"/>
        <v>-3.014942719982074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610</v>
      </c>
      <c r="E37">
        <f t="shared" si="1"/>
        <v>519.11</v>
      </c>
      <c r="F37" s="29">
        <f t="shared" si="2"/>
        <v>432.41863000000001</v>
      </c>
      <c r="G37" s="38">
        <v>0</v>
      </c>
      <c r="H37" s="30">
        <f>G52</f>
        <v>0.18479602162162162</v>
      </c>
      <c r="I37" s="39">
        <f t="shared" si="3"/>
        <v>0.45944866585548894</v>
      </c>
      <c r="J37">
        <v>3</v>
      </c>
      <c r="K37" s="44">
        <f t="shared" si="4"/>
        <v>1.3783459975664667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552</v>
      </c>
      <c r="E38">
        <f t="shared" si="1"/>
        <v>469.75200000000001</v>
      </c>
      <c r="F38" s="29">
        <f t="shared" si="2"/>
        <v>391.30341599999997</v>
      </c>
      <c r="G38" s="38">
        <v>0</v>
      </c>
      <c r="H38" s="30">
        <f>H37</f>
        <v>0.18479602162162162</v>
      </c>
      <c r="I38" s="39">
        <f t="shared" si="3"/>
        <v>0.41576338287250797</v>
      </c>
      <c r="J38">
        <v>1</v>
      </c>
      <c r="K38" s="44">
        <f t="shared" si="4"/>
        <v>0.41576338287250797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504</v>
      </c>
      <c r="E39">
        <f t="shared" si="1"/>
        <v>428.904</v>
      </c>
      <c r="F39" s="29">
        <f t="shared" si="2"/>
        <v>357.27703199999996</v>
      </c>
      <c r="G39" s="38">
        <v>0</v>
      </c>
      <c r="H39" s="30">
        <f>H38</f>
        <v>0.18479602162162162</v>
      </c>
      <c r="I39" s="39">
        <f t="shared" si="3"/>
        <v>0.37961004523142033</v>
      </c>
      <c r="J39">
        <v>1</v>
      </c>
      <c r="K39" s="44">
        <f t="shared" si="4"/>
        <v>0.37961004523142033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5.9485981196646227E-2</v>
      </c>
      <c r="J40" s="16">
        <v>1</v>
      </c>
      <c r="K40" s="46">
        <f t="shared" si="4"/>
        <v>5.9485981196646227E-2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370</v>
      </c>
      <c r="E41">
        <f>(C41*D41)</f>
        <v>314.87</v>
      </c>
      <c r="F41" s="29">
        <f>(E41*$N$5)</f>
        <v>262.28670999999997</v>
      </c>
      <c r="G41" s="38">
        <v>0</v>
      </c>
      <c r="H41" s="29">
        <f>(H37)</f>
        <v>0.18479602162162162</v>
      </c>
      <c r="I41" s="39">
        <f t="shared" si="3"/>
        <v>0.27868197765005059</v>
      </c>
      <c r="J41">
        <v>1</v>
      </c>
      <c r="K41" s="44">
        <f>(I41*J41)</f>
        <v>0.27868197765005059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1.3396496284818458</v>
      </c>
      <c r="P46">
        <f>(O46/J3)</f>
        <v>932.15350617545346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0.24355530864490429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24.59546163661425</v>
      </c>
      <c r="K4" s="4">
        <f>(J4/D13-1)</f>
        <v>-0.28480850631702548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0.14120653379035494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0.14120653379035494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0.10163220791730471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6.4240235851267675</v>
      </c>
      <c r="K4" s="4">
        <f>(J4/D14-1)</f>
        <v>-0.34621285363538845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4.7333319625316117E-2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4.7333319625316117E-2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2023-09-22T20:48:04Z</dcterms:modified>
</cp:coreProperties>
</file>