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<sst xmlns="http://schemas.openxmlformats.org/spreadsheetml/2006/main" count="97" uniqueCount="60">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</sst>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818.02974323817091</c:v>
                </c:pt>
                <c:pt idx="1">
                  <c:v>773.27886036964196</c:v>
                </c:pt>
                <c:pt idx="2">
                  <c:v>154.87941879947604</c:v>
                </c:pt>
                <c:pt idx="3">
                  <c:v>576.29820485175253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818.02974323817091</v>
          </cell>
        </row>
      </sheetData>
      <sheetData sheetId="1">
        <row r="4">
          <cell r="J4">
            <v>773.27886036964196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0.78362769473961225</v>
          </cell>
        </row>
      </sheetData>
      <sheetData sheetId="4">
        <row r="46">
          <cell r="M46">
            <v>70.349999999999994</v>
          </cell>
          <cell r="O46">
            <v>1.3396496284818458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24.59546163661425</v>
          </cell>
        </row>
      </sheetData>
      <sheetData sheetId="8">
        <row r="4">
          <cell r="J4">
            <v>6.4240235851267675</v>
          </cell>
        </row>
      </sheetData>
      <sheetData sheetId="9">
        <row r="4">
          <cell r="J4">
            <v>10.703255144371649</v>
          </cell>
        </row>
      </sheetData>
      <sheetData sheetId="10">
        <row r="4">
          <cell r="J4">
            <v>8.6272313314399725</v>
          </cell>
        </row>
      </sheetData>
      <sheetData sheetId="11">
        <row r="4">
          <cell r="J4">
            <v>24.06325962154753</v>
          </cell>
        </row>
      </sheetData>
      <sheetData sheetId="12">
        <row r="4">
          <cell r="J4">
            <v>1.6013513301594557</v>
          </cell>
        </row>
      </sheetData>
      <sheetData sheetId="13">
        <row r="4">
          <cell r="J4">
            <v>124.50044344699094</v>
          </cell>
        </row>
      </sheetData>
      <sheetData sheetId="14">
        <row r="4">
          <cell r="J4">
            <v>3.7655980956850947</v>
          </cell>
        </row>
      </sheetData>
      <sheetData sheetId="15">
        <row r="4">
          <cell r="J4">
            <v>24.202825981722302</v>
          </cell>
        </row>
      </sheetData>
      <sheetData sheetId="16">
        <row r="4">
          <cell r="J4">
            <v>3.1313872561925291</v>
          </cell>
        </row>
      </sheetData>
      <sheetData sheetId="17">
        <row r="4">
          <cell r="J4">
            <v>4.9842209716252306</v>
          </cell>
        </row>
      </sheetData>
      <sheetData sheetId="18">
        <row r="4">
          <cell r="J4">
            <v>6.7719992201737194</v>
          </cell>
        </row>
      </sheetData>
      <sheetData sheetId="19">
        <row r="4">
          <cell r="J4">
            <v>8.4606891997557234</v>
          </cell>
        </row>
      </sheetData>
      <sheetData sheetId="20">
        <row r="4">
          <cell r="J4">
            <v>10.513829464198144</v>
          </cell>
        </row>
      </sheetData>
      <sheetData sheetId="21">
        <row r="4">
          <cell r="J4">
            <v>1.0037580011648861</v>
          </cell>
        </row>
      </sheetData>
      <sheetData sheetId="22">
        <row r="4">
          <cell r="J4">
            <v>20.613788419017869</v>
          </cell>
        </row>
      </sheetData>
      <sheetData sheetId="23">
        <row r="4">
          <cell r="J4">
            <v>25.373441718603033</v>
          </cell>
        </row>
      </sheetData>
      <sheetData sheetId="24">
        <row r="4">
          <cell r="J4">
            <v>20.646356442417108</v>
          </cell>
        </row>
      </sheetData>
      <sheetData sheetId="25">
        <row r="4">
          <cell r="J4">
            <v>22.816930133881417</v>
          </cell>
        </row>
      </sheetData>
      <sheetData sheetId="26">
        <row r="4">
          <cell r="J4">
            <v>3.2002375711956659</v>
          </cell>
        </row>
      </sheetData>
      <sheetData sheetId="27">
        <row r="4">
          <cell r="J4">
            <v>154.87941879947604</v>
          </cell>
        </row>
      </sheetData>
      <sheetData sheetId="28">
        <row r="4">
          <cell r="J4">
            <v>0.77187293664984502</v>
          </cell>
        </row>
      </sheetData>
      <sheetData sheetId="29">
        <row r="4">
          <cell r="J4">
            <v>7.1439690572469274</v>
          </cell>
        </row>
      </sheetData>
      <sheetData sheetId="30">
        <row r="4">
          <cell r="J4">
            <v>23.670881381334965</v>
          </cell>
        </row>
      </sheetData>
      <sheetData sheetId="31">
        <row r="4">
          <cell r="J4">
            <v>4.8276007925742368</v>
          </cell>
        </row>
      </sheetData>
      <sheetData sheetId="32">
        <row r="4">
          <cell r="J4">
            <v>1.8413530967879901</v>
          </cell>
        </row>
      </sheetData>
      <sheetData sheetId="33">
        <row r="4">
          <cell r="J4">
            <v>3.0826670735176447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1.7273671333753859E-2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2345.7665262405058</v>
      </c>
      <c r="D7" s="20">
        <f>(C7*[1]Feuil1!$K$2-C4)/C4</f>
        <v>-0.10833436137056794</v>
      </c>
      <c r="E7" s="31">
        <f>C7-C7/(1+D7)</f>
        <v>-285.00270452872473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818.02974323817091</v>
      </c>
    </row>
    <row r="9" spans="2:20">
      <c r="M9" s="17" t="str">
        <f>IF(C13&gt;C7*[2]Params!F8,B13,"Others")</f>
        <v>BTC</v>
      </c>
      <c r="N9" s="18">
        <f>IF(C13&gt;C7*0.1,C13,C7)</f>
        <v>773.27886036964196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154.87941879947604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576.29820485175253</v>
      </c>
    </row>
    <row r="12" spans="2:20">
      <c r="B12" s="7" t="s">
        <v>19</v>
      </c>
      <c r="C12" s="1">
        <f>[2]ETH!J4</f>
        <v>818.02974323817091</v>
      </c>
      <c r="D12" s="20">
        <f>C12/$C$7</f>
        <v>0.34872598533887522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773.27886036964196</v>
      </c>
      <c r="D13" s="20">
        <f t="shared" ref="D13:D50" si="0">C13/$C$7</f>
        <v>0.32964868912549211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154.87941879947604</v>
      </c>
      <c r="D14" s="20">
        <f t="shared" si="0"/>
        <v>6.6025078398444431E-2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124.50044344699094</v>
      </c>
      <c r="D15" s="20">
        <f t="shared" si="0"/>
        <v>5.3074524704095044E-2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2.9990196898558343E-2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2.9478637036749251E-2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24.06325962154753</v>
      </c>
      <c r="D18" s="20">
        <f>C18/$C$7</f>
        <v>1.0258164805562743E-2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25.373441718603033</v>
      </c>
      <c r="D19" s="20">
        <f>C19/$C$7</f>
        <v>1.0816695282658132E-2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24.202825981722302</v>
      </c>
      <c r="D20" s="20">
        <f t="shared" si="0"/>
        <v>1.0317661928832914E-2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24.59546163661425</v>
      </c>
      <c r="D21" s="20">
        <f t="shared" si="0"/>
        <v>1.0485042463297789E-2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22.816930133881417</v>
      </c>
      <c r="D22" s="20">
        <f t="shared" si="0"/>
        <v>9.7268546884968429E-3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20.613788419017869</v>
      </c>
      <c r="D23" s="20">
        <f t="shared" si="0"/>
        <v>8.787655629162297E-3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20.646356442417108</v>
      </c>
      <c r="D24" s="20">
        <f t="shared" si="0"/>
        <v>8.8015393737868892E-3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5.5418985029318905E-3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23.670881381334965</v>
      </c>
      <c r="D26" s="20">
        <f t="shared" si="0"/>
        <v>1.0090894006946046E-2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10.703255144371649</v>
      </c>
      <c r="D27" s="20">
        <f t="shared" si="0"/>
        <v>4.5627964354685614E-3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6.1131403486187159E-3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5.3884305443891618E-3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5.7721004407459836E-3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10.513829464198144</v>
      </c>
      <c r="D31" s="20">
        <f t="shared" si="0"/>
        <v>4.4820442898246843E-3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8.6272313314399725</v>
      </c>
      <c r="D32" s="20">
        <f t="shared" si="0"/>
        <v>3.6777877230887912E-3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7.1439690572469274</v>
      </c>
      <c r="D33" s="20">
        <f t="shared" si="0"/>
        <v>3.0454731864114227E-3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8.4606891997557234</v>
      </c>
      <c r="D34" s="20">
        <f t="shared" si="0"/>
        <v>3.6067908315306351E-3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6.7719992201737194</v>
      </c>
      <c r="D35" s="20">
        <f t="shared" si="0"/>
        <v>2.8869024877028202E-3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6.4240235851267675</v>
      </c>
      <c r="D36" s="20">
        <f t="shared" si="0"/>
        <v>2.7385605145548607E-3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4.9842209716252306</v>
      </c>
      <c r="D37" s="20">
        <f t="shared" si="0"/>
        <v>2.1247728262255077E-3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2.3020193781409393E-3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3.7655980956850947</v>
      </c>
      <c r="D39" s="20">
        <f t="shared" si="0"/>
        <v>1.6052740345477235E-3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4.8276007925742368</v>
      </c>
      <c r="D40" s="20">
        <f t="shared" si="0"/>
        <v>2.0580056619323053E-3</v>
      </c>
    </row>
    <row r="41" spans="2:14">
      <c r="B41" s="22" t="s">
        <v>56</v>
      </c>
      <c r="C41" s="9">
        <f>[2]SHIB!$J$4</f>
        <v>3.2002375711956659</v>
      </c>
      <c r="D41" s="20">
        <f t="shared" si="0"/>
        <v>1.3642609080642808E-3</v>
      </c>
    </row>
    <row r="42" spans="2:14">
      <c r="B42" s="22" t="s">
        <v>33</v>
      </c>
      <c r="C42" s="1">
        <f>[2]EGLD!$J$4</f>
        <v>3.1313872561925291</v>
      </c>
      <c r="D42" s="20">
        <f t="shared" si="0"/>
        <v>1.3349100267071828E-3</v>
      </c>
    </row>
    <row r="43" spans="2:14">
      <c r="B43" s="22" t="s">
        <v>50</v>
      </c>
      <c r="C43" s="9">
        <f>[2]KAVA!$J$4</f>
        <v>1.8413530967879901</v>
      </c>
      <c r="D43" s="20">
        <f t="shared" si="0"/>
        <v>7.8496861311218172E-4</v>
      </c>
    </row>
    <row r="44" spans="2:14">
      <c r="B44" s="22" t="s">
        <v>36</v>
      </c>
      <c r="C44" s="9">
        <f>[2]AMP!$J$4</f>
        <v>1.6013513301594557</v>
      </c>
      <c r="D44" s="20">
        <f t="shared" si="0"/>
        <v>6.8265588763682147E-4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7.2334291627880096E-4</v>
      </c>
    </row>
    <row r="46" spans="2:14">
      <c r="B46" s="22" t="s">
        <v>40</v>
      </c>
      <c r="C46" s="9">
        <f>[2]SHPING!$J$4</f>
        <v>3.0826670735176447</v>
      </c>
      <c r="D46" s="20">
        <f t="shared" si="0"/>
        <v>1.3141406184434513E-3</v>
      </c>
    </row>
    <row r="47" spans="2:14">
      <c r="B47" s="22" t="s">
        <v>23</v>
      </c>
      <c r="C47" s="9">
        <f>[2]LUNA!J4</f>
        <v>1.0037580011648861</v>
      </c>
      <c r="D47" s="20">
        <f t="shared" si="0"/>
        <v>4.2790192030473764E-4</v>
      </c>
    </row>
    <row r="48" spans="2:14">
      <c r="B48" s="7" t="s">
        <v>28</v>
      </c>
      <c r="C48" s="1">
        <f>[2]ATLAS!O46</f>
        <v>1.3396496284818458</v>
      </c>
      <c r="D48" s="20">
        <f t="shared" si="0"/>
        <v>5.710924823489849E-4</v>
      </c>
    </row>
    <row r="49" spans="2:4">
      <c r="B49" s="7" t="s">
        <v>25</v>
      </c>
      <c r="C49" s="1">
        <f>[2]POLIS!J4</f>
        <v>0.78362769473961225</v>
      </c>
      <c r="D49" s="20">
        <f t="shared" si="0"/>
        <v>3.340603960256481E-4</v>
      </c>
    </row>
    <row r="50" spans="2:4">
      <c r="B50" s="22" t="s">
        <v>43</v>
      </c>
      <c r="C50" s="9">
        <f>[2]TRX!$J$4</f>
        <v>0.77187293664984502</v>
      </c>
      <c r="D50" s="20">
        <f t="shared" si="0"/>
        <v>3.2904934400564752E-4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2023-09-22T20:48:06Z</dcterms:modified>
</cp:coreProperties>
</file>