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8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5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89630592"/>
        <axId val="89640960"/>
      </lineChart>
      <dateAx>
        <axId val="8963059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9640960"/>
        <crosses val="autoZero"/>
        <lblOffset val="100"/>
      </dateAx>
      <valAx>
        <axId val="8964096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963059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topLeftCell="A4" workbookViewId="0">
      <selection activeCell="F41" sqref="F41:G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1984.55943883127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0.00608862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0.10758759</v>
      </c>
      <c r="C35" s="57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0.02209742</v>
      </c>
      <c r="C36" s="57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7">
        <f>(D40/B40)</f>
        <v/>
      </c>
      <c r="D40" s="23" t="n">
        <v>91.25</v>
      </c>
      <c r="E40" t="inlineStr">
        <is>
          <t>DCA3</t>
        </is>
      </c>
    </row>
    <row r="41">
      <c r="F41" t="inlineStr">
        <is>
          <t>Moy</t>
        </is>
      </c>
      <c r="G41" s="57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1.409090368657664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0.5648411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9.21647009143881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0.02310665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19"/>
  <sheetViews>
    <sheetView workbookViewId="0">
      <selection activeCell="I29" sqref="I29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18.64932650595392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0.01495374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0.001993137204180316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26" sqref="I26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245.3936708332779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0.00199525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0.54390024</v>
      </c>
      <c r="C11" s="56">
        <f>(D11/B11)</f>
        <v/>
      </c>
      <c r="D11" s="56" t="n">
        <v>155.07</v>
      </c>
      <c r="E11" t="inlineStr">
        <is>
          <t>DCA1</t>
        </is>
      </c>
      <c r="P11" s="56">
        <f>(SUM(P6:P9))</f>
        <v/>
      </c>
    </row>
    <row r="12">
      <c r="B12" s="69" t="n">
        <v>0.12890462</v>
      </c>
      <c r="C12" s="56">
        <f>(D12/B12)</f>
        <v/>
      </c>
      <c r="D12" s="56" t="n">
        <v>37.1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1" t="n">
        <v>0.07364141398156872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0.26544398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6" t="n">
        <v>5.301829553388929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0.06630508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46.62143270370717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0.00292071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4.371051944367031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0.00212913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2.460549620979932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0.01700984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R19" sqref="R19:U2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35604.48738782829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0.00034602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0.00656665</v>
      </c>
      <c r="C23" s="56">
        <f>(D23/B23)</f>
        <v/>
      </c>
      <c r="D23" s="56" t="n">
        <v>153.21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0.00148488</v>
      </c>
      <c r="C24" s="56">
        <f>(D24/B24)</f>
        <v/>
      </c>
      <c r="D24" s="56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0.00164183</v>
      </c>
      <c r="C34" s="56">
        <f>(D34/B34)</f>
        <v/>
      </c>
      <c r="D34" s="56" t="n">
        <v>42.75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9" sqref="N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14.60907707995568</v>
      </c>
      <c r="M3" t="inlineStr">
        <is>
          <t>Objectif :</t>
        </is>
      </c>
      <c r="N3" s="24">
        <f>(INDEX(N5:N16,MATCH(MAX(O6:O7),O5:O16,0))/0.9)</f>
        <v/>
      </c>
      <c r="O3" s="57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0.0022156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($C$5*Params!K11)</f>
        <v/>
      </c>
      <c r="P9" s="56">
        <f>(O9*N9)</f>
        <v/>
      </c>
      <c r="R9" s="1">
        <f>B9</f>
        <v/>
      </c>
      <c r="S9" s="56">
        <f>(T9/R9)</f>
        <v/>
      </c>
      <c r="T9" s="56">
        <f>D9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71.64276508271593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0.001004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0"/>
  <sheetViews>
    <sheetView workbookViewId="0">
      <selection activeCell="E25" sqref="E25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6" t="n">
        <v>0.7549488280559267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(B20*J3)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0.05406198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/>
    <row r="20">
      <c r="B20">
        <f>(SUM(B5:B19))</f>
        <v/>
      </c>
      <c r="D20" s="56">
        <f>(SUM(D5:D19))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8.167406105723954e-05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4738.83652666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O6" sqref="O6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0.951941784737546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0.31117317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40.06623562</v>
      </c>
      <c r="C7" s="56">
        <f>(D7/B7)</f>
        <v/>
      </c>
      <c r="D7" s="56" t="n">
        <v>37.1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0.6087314447452145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0.31132812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1.606285216712694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21.32625675</v>
      </c>
      <c r="C6" s="56">
        <f>(D6/B6)</f>
        <v/>
      </c>
      <c r="D6" s="56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0.09800664000000001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73" t="n">
        <v>8.485595629447024e-06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254.1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K28" sqref="K2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59.22763872088215</v>
      </c>
      <c r="M3" t="inlineStr">
        <is>
          <t>Objectif :</t>
        </is>
      </c>
      <c r="N3" s="24">
        <f>(INDEX(N5:N26,MATCH(MAX(O6:O9,O23:O24,O14:O15),O5:O26,0))/0.9)</f>
        <v/>
      </c>
      <c r="O3" s="57">
        <f>(MAX(O14:O16,O23:O25,O6:O9)*0.85)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43.54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5.94414944</v>
      </c>
      <c r="C17" s="56">
        <f>(D17/B17)</f>
        <v/>
      </c>
      <c r="D17" s="56" t="n">
        <v>115.44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0.05944295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1.83307005</v>
      </c>
      <c r="C19" s="56">
        <f>(D19/B19)</f>
        <v/>
      </c>
      <c r="D19" s="56" t="n">
        <v>37.1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45.21</f>
        <v/>
      </c>
      <c r="P25" s="56">
        <f>(O25*N25)</f>
        <v/>
      </c>
      <c r="Q25" t="inlineStr">
        <is>
          <t>Done</t>
        </is>
      </c>
      <c r="R25" s="24">
        <f>B39</f>
        <v/>
      </c>
      <c r="S25" s="56">
        <f>C39</f>
        <v/>
      </c>
      <c r="T25" s="56">
        <f>D39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R26" s="24">
        <f>B40</f>
        <v/>
      </c>
      <c r="S26" s="56">
        <f>C40</f>
        <v/>
      </c>
      <c r="T26" s="56">
        <f>D40</f>
        <v/>
      </c>
      <c r="U26" t="inlineStr">
        <is>
          <t>DCA1&amp;2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B41</f>
        <v/>
      </c>
      <c r="S27" s="56">
        <f>C41</f>
        <v/>
      </c>
      <c r="T27" s="56">
        <f>D41</f>
        <v/>
      </c>
      <c r="U27" t="inlineStr">
        <is>
          <t>Ph 4/5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C42" s="56" t="n"/>
      <c r="D42" s="56" t="n"/>
      <c r="E42" s="56" t="n"/>
      <c r="S42" s="56" t="n"/>
      <c r="T42" s="56" t="n"/>
    </row>
    <row r="43">
      <c r="B43" s="24">
        <f>(SUM(B5:B42))</f>
        <v/>
      </c>
      <c r="C43" s="56" t="n"/>
      <c r="D43" s="56">
        <f>(SUM(D5:D42))</f>
        <v/>
      </c>
      <c r="E43" s="56" t="n"/>
      <c r="F43" t="inlineStr">
        <is>
          <t>Moy</t>
        </is>
      </c>
      <c r="G43" s="56">
        <f>(D43/B43)</f>
        <v/>
      </c>
      <c r="R43" s="24">
        <f>(SUM(R5:R36))</f>
        <v/>
      </c>
      <c r="S43" s="56" t="n"/>
      <c r="T43" s="56">
        <f>(SUM(T5:T36))</f>
        <v/>
      </c>
      <c r="V43" t="inlineStr">
        <is>
          <t>Moy</t>
        </is>
      </c>
      <c r="W43" s="56">
        <f>(T43/R43)</f>
        <v/>
      </c>
    </row>
    <row r="44">
      <c r="M44" s="24" t="n"/>
      <c r="S44" s="56" t="n"/>
      <c r="T44" s="56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3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tabSelected="1"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0.1040029047004854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0.22406288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2"/>
  <sheetViews>
    <sheetView zoomScale="85" zoomScaleNormal="85" workbookViewId="0">
      <selection activeCell="O232" sqref="O232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5.217986798420321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0.0024694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0.6299106093480289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0.75099559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27" sqref="P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0.127462579858487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4*($R$5+$R$7)/5+B12-N7-N6</f>
        <v/>
      </c>
      <c r="O9" s="56">
        <f>($C$5*Params!K11)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35">
        <f>D12/B12</f>
        <v/>
      </c>
      <c r="D12" s="56" t="n">
        <v>-2.201892</v>
      </c>
      <c r="N12" s="29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0.7853760894916535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0.003948440892059633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0.3117382609517009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5"/>
  <sheetViews>
    <sheetView workbookViewId="0">
      <selection activeCell="L45" sqref="L45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698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0.003168579597908459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(SUM(K34:K42)-C75*J3+D75)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29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6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5.4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12.8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0.38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0.24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</v>
      </c>
      <c r="M45" s="31">
        <f>(L45*J45)</f>
        <v/>
      </c>
      <c r="V45" s="57" t="n"/>
    </row>
    <row r="46">
      <c r="L46" t="inlineStr">
        <is>
          <t>Total</t>
        </is>
      </c>
      <c r="M46" s="31">
        <f>(SUM(M33:M45))</f>
        <v/>
      </c>
      <c r="O46" s="31">
        <f>(J13+SUM(G34:G40)-D75)</f>
        <v/>
      </c>
      <c r="P46">
        <f>(O46/J3)</f>
        <v/>
      </c>
    </row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8" t="n"/>
      <c r="C73" s="19" t="n">
        <v>925.39</v>
      </c>
      <c r="D73" s="65" t="n">
        <v>3.1734</v>
      </c>
      <c r="E73" s="66">
        <f>(D73/C73)</f>
        <v/>
      </c>
    </row>
    <row r="74">
      <c r="B74" s="10" t="n"/>
      <c r="C74" s="11" t="n"/>
      <c r="D74" s="12" t="n"/>
    </row>
    <row r="75">
      <c r="B75" t="inlineStr">
        <is>
          <t>Total</t>
        </is>
      </c>
      <c r="C75" s="19">
        <f>(SUM(C56:C74))</f>
        <v/>
      </c>
      <c r="D75" s="56">
        <f>(SUM(D56:D74))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(-71/3)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I31" sqref="I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0.3626050560536412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0.67414233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109.50335533</v>
      </c>
      <c r="C7" s="56">
        <f>(D7/B7)</f>
        <v/>
      </c>
      <c r="D7" s="56" t="n">
        <v>37.1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0.1337711188261098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" t="n">
        <v>0.55234722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36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2023-11-15T08:01:54Z</dcterms:modified>
  <cp:lastModifiedBy>Tiko</cp:lastModifiedBy>
</cp:coreProperties>
</file>