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Q2" i="1"/>
  <c r="T2"/>
  <c r="K2"/>
  <c r="H2"/>
  <c r="C50" l="1"/>
  <c r="C26" i="2" l="1"/>
  <c r="C15" i="1" l="1"/>
  <c r="C4"/>
  <c r="C39"/>
  <c r="C29"/>
  <c r="C47" l="1"/>
  <c r="C44" l="1"/>
  <c r="C45" l="1"/>
  <c r="C48"/>
  <c r="C26"/>
  <c r="C18"/>
  <c r="C46" l="1"/>
  <c r="C31" l="1"/>
  <c r="C36" l="1"/>
  <c r="C25"/>
  <c r="C22"/>
  <c r="C40" l="1"/>
  <c r="C33" l="1"/>
  <c r="C34" l="1"/>
  <c r="C30" l="1"/>
  <c r="C23" l="1"/>
  <c r="C20"/>
  <c r="C19"/>
  <c r="C49" l="1"/>
  <c r="C21" l="1"/>
  <c r="C24" l="1"/>
  <c r="C27" l="1"/>
  <c r="C32"/>
  <c r="C28"/>
  <c r="C12" l="1"/>
  <c r="C13" l="1"/>
  <c r="C42" l="1"/>
  <c r="C43" l="1"/>
  <c r="C35" l="1"/>
  <c r="C16" l="1"/>
  <c r="C37" l="1"/>
  <c r="C14"/>
  <c r="C17" l="1"/>
  <c r="C41" l="1"/>
  <c r="C38" l="1"/>
  <c r="C7" l="1"/>
  <c r="D7" l="1"/>
  <c r="E7" s="1"/>
  <c r="D48"/>
  <c r="D49"/>
  <c r="D44"/>
  <c r="D17"/>
  <c r="D26"/>
  <c r="D23"/>
  <c r="D42"/>
  <c r="N9"/>
  <c r="D24"/>
  <c r="D28"/>
  <c r="D21"/>
  <c r="D33"/>
  <c r="D15"/>
  <c r="N8"/>
  <c r="M8"/>
  <c r="D19"/>
  <c r="Q3"/>
  <c r="D46"/>
  <c r="D32"/>
  <c r="D18"/>
  <c r="D16"/>
  <c r="M9"/>
  <c r="D41"/>
  <c r="D14"/>
  <c r="D12"/>
  <c r="D39"/>
  <c r="D27"/>
  <c r="D43"/>
  <c r="D40"/>
  <c r="D20"/>
  <c r="D34"/>
  <c r="D45"/>
  <c r="D13"/>
  <c r="D22"/>
  <c r="D47"/>
  <c r="D50"/>
  <c r="D25"/>
  <c r="D30"/>
  <c r="D36"/>
  <c r="D31"/>
  <c r="D35"/>
  <c r="D29"/>
  <c r="D37"/>
  <c r="D38"/>
  <c r="M10" l="1"/>
  <c r="N10"/>
  <c r="M11" l="1"/>
  <c r="N11"/>
  <c r="N12" l="1"/>
  <c r="M12"/>
  <c r="N13" l="1"/>
  <c r="M13"/>
  <c r="M14" l="1"/>
  <c r="N14"/>
  <c r="N15" l="1"/>
  <c r="M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<sst xmlns="http://schemas.openxmlformats.org/spreadsheetml/2006/main" count="100" uniqueCount="62">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</sst>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1057.0124538591697</c:v>
                </c:pt>
                <c:pt idx="1">
                  <c:v>1056.1427502418935</c:v>
                </c:pt>
                <c:pt idx="2">
                  <c:v>206.82982071895358</c:v>
                </c:pt>
                <c:pt idx="3">
                  <c:v>188.39</c:v>
                </c:pt>
                <c:pt idx="4">
                  <c:v>790.68132685674732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1057.0124538591697</v>
          </cell>
        </row>
      </sheetData>
      <sheetData sheetId="1">
        <row r="4">
          <cell r="J4">
            <v>1056.1427502418935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1.9152504981237257</v>
          </cell>
        </row>
      </sheetData>
      <sheetData sheetId="4">
        <row r="46">
          <cell r="M46">
            <v>100.02</v>
          </cell>
          <cell r="O46">
            <v>1.3639252625665179</v>
          </cell>
        </row>
      </sheetData>
      <sheetData sheetId="5">
        <row r="4">
          <cell r="C4">
            <v>-23.666666666666668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40.382158140121099</v>
          </cell>
        </row>
      </sheetData>
      <sheetData sheetId="8">
        <row r="4">
          <cell r="J4">
            <v>8.1727292582055266</v>
          </cell>
        </row>
      </sheetData>
      <sheetData sheetId="9">
        <row r="4">
          <cell r="J4">
            <v>16.848255154771845</v>
          </cell>
        </row>
      </sheetData>
      <sheetData sheetId="10">
        <row r="4">
          <cell r="J4">
            <v>11.044964414292791</v>
          </cell>
        </row>
      </sheetData>
      <sheetData sheetId="11">
        <row r="4">
          <cell r="J4">
            <v>54.570160773673621</v>
          </cell>
        </row>
      </sheetData>
      <sheetData sheetId="12">
        <row r="4">
          <cell r="J4">
            <v>1.8415923134182572</v>
          </cell>
        </row>
      </sheetData>
      <sheetData sheetId="13">
        <row r="4">
          <cell r="J4">
            <v>165.36689931684555</v>
          </cell>
        </row>
      </sheetData>
      <sheetData sheetId="14">
        <row r="4">
          <cell r="J4">
            <v>4.4423159668569472</v>
          </cell>
        </row>
      </sheetData>
      <sheetData sheetId="15">
        <row r="4">
          <cell r="J4">
            <v>35.899929835140284</v>
          </cell>
        </row>
      </sheetData>
      <sheetData sheetId="16">
        <row r="4">
          <cell r="J4">
            <v>5.5793931510849744</v>
          </cell>
        </row>
      </sheetData>
      <sheetData sheetId="17">
        <row r="4">
          <cell r="J4">
            <v>9.4281715004879008</v>
          </cell>
        </row>
      </sheetData>
      <sheetData sheetId="18">
        <row r="4">
          <cell r="J4">
            <v>11.974288933952758</v>
          </cell>
        </row>
      </sheetData>
      <sheetData sheetId="19">
        <row r="4">
          <cell r="J4">
            <v>7.4922667795715068</v>
          </cell>
        </row>
      </sheetData>
      <sheetData sheetId="20">
        <row r="4">
          <cell r="J4">
            <v>11.508189909825784</v>
          </cell>
        </row>
      </sheetData>
      <sheetData sheetId="21">
        <row r="4">
          <cell r="J4">
            <v>2.4752199924701506</v>
          </cell>
        </row>
      </sheetData>
      <sheetData sheetId="22">
        <row r="4">
          <cell r="J4">
            <v>26.335234349548642</v>
          </cell>
        </row>
      </sheetData>
      <sheetData sheetId="23">
        <row r="4">
          <cell r="J4">
            <v>48.900148408391388</v>
          </cell>
        </row>
      </sheetData>
      <sheetData sheetId="24">
        <row r="4">
          <cell r="J4">
            <v>31.402619506081866</v>
          </cell>
        </row>
      </sheetData>
      <sheetData sheetId="25">
        <row r="4">
          <cell r="J4">
            <v>36.1012663105179</v>
          </cell>
        </row>
      </sheetData>
      <sheetData sheetId="26">
        <row r="4">
          <cell r="J4">
            <v>3.6621051849016739</v>
          </cell>
        </row>
      </sheetData>
      <sheetData sheetId="27">
        <row r="4">
          <cell r="J4">
            <v>206.82982071895358</v>
          </cell>
        </row>
      </sheetData>
      <sheetData sheetId="28">
        <row r="4">
          <cell r="J4">
            <v>0.95591756256897642</v>
          </cell>
        </row>
      </sheetData>
      <sheetData sheetId="29">
        <row r="4">
          <cell r="J4">
            <v>9.7655076772908664</v>
          </cell>
        </row>
      </sheetData>
      <sheetData sheetId="30">
        <row r="4">
          <cell r="J4">
            <v>19.404359982124088</v>
          </cell>
        </row>
      </sheetData>
      <sheetData sheetId="31">
        <row r="4">
          <cell r="J4">
            <v>3.3481167881524798</v>
          </cell>
        </row>
      </sheetData>
      <sheetData sheetId="32">
        <row r="4">
          <cell r="J4">
            <v>2.2786454760363521</v>
          </cell>
        </row>
      </sheetData>
      <sheetData sheetId="33">
        <row r="4">
          <cell r="J4">
            <v>2.2963206240119711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topLeftCell="A13" workbookViewId="0">
      <selection activeCell="O19" sqref="O19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188.39</v>
      </c>
      <c r="P2" t="s">
        <v>8</v>
      </c>
      <c r="Q2" s="10">
        <f>N2+K2+H2</f>
        <v>228.09999999999997</v>
      </c>
      <c r="S2" s="7" t="s">
        <v>1</v>
      </c>
      <c r="T2" s="7">
        <f>1.6*3</f>
        <v>4.8000000000000007</v>
      </c>
    </row>
    <row r="3" spans="2:20">
      <c r="B3" s="26"/>
      <c r="C3" s="11"/>
      <c r="D3" s="7"/>
      <c r="E3" s="7"/>
      <c r="Q3" s="30">
        <f>Q2/C7</f>
        <v>6.8659850422090038E-2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3322.1744381577187</v>
      </c>
      <c r="D7" s="20">
        <f>(C7*[1]Feuil1!$K$2-C4)/C4</f>
        <v>0.23882206394814701</v>
      </c>
      <c r="E7" s="31">
        <f>C7-C7/(1+D7)</f>
        <v>640.45400805019199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1057.0124538591697</v>
      </c>
    </row>
    <row r="9" spans="2:20">
      <c r="M9" s="17" t="str">
        <f>IF(C13&gt;C7*[2]Params!F8,B13,"Others")</f>
        <v>BTC</v>
      </c>
      <c r="N9" s="18">
        <f>IF(C13&gt;C7*0.1,C13,C7)</f>
        <v>1056.1427502418935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206.82982071895358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188.39</v>
      </c>
    </row>
    <row r="12" spans="2:20">
      <c r="B12" s="7" t="s">
        <v>19</v>
      </c>
      <c r="C12" s="1">
        <f>[2]ETH!J4</f>
        <v>1057.0124538591697</v>
      </c>
      <c r="D12" s="20">
        <f>C12/$C$7</f>
        <v>0.31816886004496686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790.68132685674732</v>
      </c>
    </row>
    <row r="13" spans="2:20">
      <c r="B13" s="7" t="s">
        <v>4</v>
      </c>
      <c r="C13" s="1">
        <f>[2]BTC!J4</f>
        <v>1056.1427502418935</v>
      </c>
      <c r="D13" s="20">
        <f t="shared" ref="D13:D50" si="0">C13/$C$7</f>
        <v>0.31790707258212719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206.82982071895358</v>
      </c>
      <c r="D14" s="20">
        <f t="shared" si="0"/>
        <v>6.2257363232753417E-2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188.39</v>
      </c>
      <c r="D15" s="20">
        <f t="shared" si="0"/>
        <v>5.6706835690563534E-2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165.36689931684555</v>
      </c>
      <c r="D16" s="20">
        <f t="shared" si="0"/>
        <v>4.9776705707406575E-2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100.02</v>
      </c>
      <c r="D17" s="20">
        <f t="shared" si="0"/>
        <v>3.0106787545889725E-2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2.0814680651852376E-2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54.570160773673621</v>
      </c>
      <c r="D19" s="20">
        <f>C19/$C$7</f>
        <v>1.642603716014834E-2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48.900148408391388</v>
      </c>
      <c r="D20" s="20">
        <f t="shared" si="0"/>
        <v>1.4719319926953781E-2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40.382158140121099</v>
      </c>
      <c r="D21" s="20">
        <f t="shared" si="0"/>
        <v>1.2155339489793514E-2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31.402619506081866</v>
      </c>
      <c r="D22" s="20">
        <f t="shared" si="0"/>
        <v>9.4524294526496626E-3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36.1012663105179</v>
      </c>
      <c r="D23" s="20">
        <f t="shared" si="0"/>
        <v>1.0866758197843917E-2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35.899929835140284</v>
      </c>
      <c r="D24" s="20">
        <f t="shared" si="0"/>
        <v>1.0806154373714422E-2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26.335234349548642</v>
      </c>
      <c r="D25" s="20">
        <f t="shared" si="0"/>
        <v>7.9271076338040224E-3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23.666666666666668</v>
      </c>
      <c r="D26" s="20">
        <f t="shared" si="0"/>
        <v>7.1238482828706613E-3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19.404359982124088</v>
      </c>
      <c r="D27" s="20">
        <f t="shared" si="0"/>
        <v>5.8408612622053036E-3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16.848255154771845</v>
      </c>
      <c r="D28" s="20">
        <f t="shared" si="0"/>
        <v>5.0714540938178098E-3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39.519999999999996</v>
      </c>
      <c r="D29" s="20">
        <f t="shared" si="0"/>
        <v>1.1895823273480922E-2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11.974288933952758</v>
      </c>
      <c r="D30" s="20">
        <f t="shared" si="0"/>
        <v>3.6043528589043599E-3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11.508189909825784</v>
      </c>
      <c r="D31" s="20">
        <f t="shared" si="0"/>
        <v>3.4640534758336003E-3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11.044964414292791</v>
      </c>
      <c r="D32" s="20">
        <f t="shared" si="0"/>
        <v>3.3246190469208695E-3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9.7655076772908664</v>
      </c>
      <c r="D33" s="20">
        <f t="shared" si="0"/>
        <v>2.9394927506293856E-3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9.4281715004879008</v>
      </c>
      <c r="D34" s="20">
        <f t="shared" si="0"/>
        <v>2.8379519727194718E-3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7.4922667795715068</v>
      </c>
      <c r="D35" s="20">
        <f t="shared" si="0"/>
        <v>2.2552297957377202E-3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8.1727292582055266</v>
      </c>
      <c r="D36" s="20">
        <f t="shared" si="0"/>
        <v>2.4600542236239823E-3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37</v>
      </c>
      <c r="C37" s="9">
        <f>[2]GRT!$J$4</f>
        <v>3.3481167881524798</v>
      </c>
      <c r="D37" s="20">
        <f t="shared" si="0"/>
        <v>1.0078088464280483E-3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5.5793931510849744</v>
      </c>
      <c r="D38" s="20">
        <f t="shared" si="0"/>
        <v>1.6794401543162121E-3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4.8000000000000007</v>
      </c>
      <c r="D39" s="20">
        <f t="shared" si="0"/>
        <v>1.4448368348357399E-3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4.4423159668569472</v>
      </c>
      <c r="D40" s="20">
        <f t="shared" si="0"/>
        <v>1.3371711960195542E-3</v>
      </c>
    </row>
    <row r="41" spans="2:14">
      <c r="B41" s="7" t="s">
        <v>28</v>
      </c>
      <c r="C41" s="1">
        <f>[2]ATLAS!O46</f>
        <v>1.3639252625665179</v>
      </c>
      <c r="D41" s="20">
        <f t="shared" si="0"/>
        <v>4.1055197069148183E-4</v>
      </c>
    </row>
    <row r="42" spans="2:14">
      <c r="B42" s="22" t="s">
        <v>56</v>
      </c>
      <c r="C42" s="9">
        <f>[2]SHIB!$J$4</f>
        <v>3.6621051849016739</v>
      </c>
      <c r="D42" s="20">
        <f t="shared" si="0"/>
        <v>1.1023217633726846E-3</v>
      </c>
    </row>
    <row r="43" spans="2:14">
      <c r="B43" s="22" t="s">
        <v>23</v>
      </c>
      <c r="C43" s="9">
        <f>[2]LUNA!J4</f>
        <v>2.4752199924701506</v>
      </c>
      <c r="D43" s="20">
        <f t="shared" si="0"/>
        <v>7.4506021238389907E-4</v>
      </c>
    </row>
    <row r="44" spans="2:14">
      <c r="B44" s="22" t="s">
        <v>50</v>
      </c>
      <c r="C44" s="9">
        <f>[2]KAVA!$J$4</f>
        <v>2.2786454760363521</v>
      </c>
      <c r="D44" s="20">
        <f t="shared" si="0"/>
        <v>6.8588977443940428E-4</v>
      </c>
    </row>
    <row r="45" spans="2:14">
      <c r="B45" s="22" t="s">
        <v>40</v>
      </c>
      <c r="C45" s="9">
        <f>[2]SHPING!$J$4</f>
        <v>2.2963206240119711</v>
      </c>
      <c r="D45" s="20">
        <f t="shared" si="0"/>
        <v>6.912101296178098E-4</v>
      </c>
    </row>
    <row r="46" spans="2:14">
      <c r="B46" s="7" t="s">
        <v>25</v>
      </c>
      <c r="C46" s="1">
        <f>[2]POLIS!J4</f>
        <v>1.9152504981237257</v>
      </c>
      <c r="D46" s="20">
        <f t="shared" si="0"/>
        <v>5.765050974222203E-4</v>
      </c>
    </row>
    <row r="47" spans="2:14">
      <c r="B47" s="22" t="s">
        <v>36</v>
      </c>
      <c r="C47" s="9">
        <f>[2]AMP!$J$4</f>
        <v>1.8415923134182572</v>
      </c>
      <c r="D47" s="20">
        <f t="shared" si="0"/>
        <v>5.5433341857855469E-4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5.1074789466532087E-4</v>
      </c>
    </row>
    <row r="49" spans="2:4">
      <c r="B49" s="22" t="s">
        <v>43</v>
      </c>
      <c r="C49" s="9">
        <f>[2]TRX!$J$4</f>
        <v>0.95591756256897642</v>
      </c>
      <c r="D49" s="20">
        <f t="shared" si="0"/>
        <v>2.8773852197209478E-4</v>
      </c>
    </row>
    <row r="50" spans="2:4">
      <c r="B50" s="7" t="s">
        <v>5</v>
      </c>
      <c r="C50" s="1">
        <f>H$2</f>
        <v>0.19</v>
      </c>
      <c r="D50" s="20">
        <f t="shared" si="0"/>
        <v>5.7191458045581365E-5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2023-11-14T22:01:02Z</dcterms:modified>
</cp:coreProperties>
</file>