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7" i="1"/>
  <c r="N2"/>
  <c r="H2"/>
  <c r="C53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43" i="1"/>
  <c r="C50"/>
  <c r="K2"/>
  <c r="T2"/>
  <c r="C27" i="2"/>
  <c r="Q2" i="1" l="1"/>
  <c r="C27"/>
  <c r="C14" l="1"/>
  <c r="C4"/>
  <c r="C37"/>
  <c r="C22"/>
  <c r="C45" l="1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<sst xmlns="http://schemas.openxmlformats.org/spreadsheetml/2006/main" count="107" uniqueCount="67">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</sst>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1260.7809431699131</c:v>
                </c:pt>
                <c:pt idx="1">
                  <c:v>1251.63330654378</c:v>
                </c:pt>
                <c:pt idx="2">
                  <c:v>353.47</c:v>
                </c:pt>
                <c:pt idx="3">
                  <c:v>284.84394038882107</c:v>
                </c:pt>
                <c:pt idx="4">
                  <c:v>1042.0824565736348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1260.7809431699131</v>
          </cell>
        </row>
      </sheetData>
      <sheetData sheetId="1">
        <row r="4">
          <cell r="J4">
            <v>1251.63330654378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2.9716740063452951</v>
          </cell>
        </row>
      </sheetData>
      <sheetData sheetId="4">
        <row r="47">
          <cell r="M47">
            <v>117.75</v>
          </cell>
          <cell r="O47">
            <v>1.7502722590897974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4.1485568752090911</v>
          </cell>
        </row>
      </sheetData>
      <sheetData sheetId="8">
        <row r="4">
          <cell r="J4">
            <v>42.791865006076783</v>
          </cell>
        </row>
      </sheetData>
      <sheetData sheetId="9">
        <row r="4">
          <cell r="J4">
            <v>12.810695108572263</v>
          </cell>
        </row>
      </sheetData>
      <sheetData sheetId="10">
        <row r="4">
          <cell r="J4">
            <v>22.517349143188962</v>
          </cell>
        </row>
      </sheetData>
      <sheetData sheetId="11">
        <row r="4">
          <cell r="J4">
            <v>13.075860505154328</v>
          </cell>
        </row>
      </sheetData>
      <sheetData sheetId="12">
        <row r="4">
          <cell r="J4">
            <v>55.778841063576102</v>
          </cell>
        </row>
      </sheetData>
      <sheetData sheetId="13">
        <row r="4">
          <cell r="J4">
            <v>3.6432470454833261</v>
          </cell>
        </row>
      </sheetData>
      <sheetData sheetId="14">
        <row r="4">
          <cell r="J4">
            <v>179.71129315456926</v>
          </cell>
        </row>
      </sheetData>
      <sheetData sheetId="15">
        <row r="4">
          <cell r="J4">
            <v>5.6416417159729368</v>
          </cell>
        </row>
      </sheetData>
      <sheetData sheetId="16">
        <row r="4">
          <cell r="J4">
            <v>40.172606625856687</v>
          </cell>
        </row>
      </sheetData>
      <sheetData sheetId="17">
        <row r="4">
          <cell r="J4">
            <v>5.8021886970455521</v>
          </cell>
        </row>
      </sheetData>
      <sheetData sheetId="18">
        <row r="4">
          <cell r="J4">
            <v>4.3082636662482541</v>
          </cell>
        </row>
      </sheetData>
      <sheetData sheetId="19">
        <row r="4">
          <cell r="J4">
            <v>13.6018628068504</v>
          </cell>
        </row>
      </sheetData>
      <sheetData sheetId="20">
        <row r="4">
          <cell r="J4">
            <v>2.258511292608306</v>
          </cell>
        </row>
      </sheetData>
      <sheetData sheetId="21">
        <row r="4">
          <cell r="J4">
            <v>11.831945128022799</v>
          </cell>
        </row>
      </sheetData>
      <sheetData sheetId="22">
        <row r="4">
          <cell r="J4">
            <v>7.9559053647842397</v>
          </cell>
        </row>
      </sheetData>
      <sheetData sheetId="23">
        <row r="4">
          <cell r="J4">
            <v>11.689135232446088</v>
          </cell>
        </row>
      </sheetData>
      <sheetData sheetId="24">
        <row r="4">
          <cell r="J4">
            <v>4.0668810129169319</v>
          </cell>
        </row>
      </sheetData>
      <sheetData sheetId="25">
        <row r="4">
          <cell r="J4">
            <v>21.367207069748012</v>
          </cell>
        </row>
      </sheetData>
      <sheetData sheetId="26">
        <row r="4">
          <cell r="J4">
            <v>45.149022245613232</v>
          </cell>
        </row>
      </sheetData>
      <sheetData sheetId="27">
        <row r="4">
          <cell r="J4">
            <v>1.9819168218652006</v>
          </cell>
        </row>
      </sheetData>
      <sheetData sheetId="28">
        <row r="4">
          <cell r="J4">
            <v>41.503178034990192</v>
          </cell>
        </row>
      </sheetData>
      <sheetData sheetId="29">
        <row r="4">
          <cell r="J4">
            <v>48.223700702342718</v>
          </cell>
        </row>
      </sheetData>
      <sheetData sheetId="30">
        <row r="4">
          <cell r="J4">
            <v>1.9685330309775559</v>
          </cell>
        </row>
      </sheetData>
      <sheetData sheetId="31">
        <row r="4">
          <cell r="J4">
            <v>4.5429727743406927</v>
          </cell>
        </row>
      </sheetData>
      <sheetData sheetId="32">
        <row r="4">
          <cell r="J4">
            <v>2.7768804831778189</v>
          </cell>
        </row>
      </sheetData>
      <sheetData sheetId="33">
        <row r="4">
          <cell r="J4">
            <v>284.84394038882107</v>
          </cell>
        </row>
      </sheetData>
      <sheetData sheetId="34">
        <row r="4">
          <cell r="J4">
            <v>0.94589537004613888</v>
          </cell>
        </row>
      </sheetData>
      <sheetData sheetId="35">
        <row r="4">
          <cell r="J4">
            <v>12.203254815428723</v>
          </cell>
        </row>
      </sheetData>
      <sheetData sheetId="36">
        <row r="4">
          <cell r="J4">
            <v>18.891262543906173</v>
          </cell>
        </row>
      </sheetData>
      <sheetData sheetId="37">
        <row r="4">
          <cell r="J4">
            <v>0.9415261277297009</v>
          </cell>
        </row>
      </sheetData>
      <sheetData sheetId="38">
        <row r="4">
          <cell r="J4">
            <v>1.0117172434509158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18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353.47</f>
        <v>353.47</v>
      </c>
      <c r="P2" t="s">
        <v>8</v>
      </c>
      <c r="Q2" s="10">
        <f>N2+K2+H2</f>
        <v>432.02000000000004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0.10303828062030038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4192.8106466761483</v>
      </c>
      <c r="D7" s="20">
        <f>(C7*[1]Feuil1!$K$2-C4)/C4</f>
        <v>0.48704155549038425</v>
      </c>
      <c r="E7" s="31">
        <f>C7-C7/(1+D7)</f>
        <v>1373.2454292848442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1260.7809431699131</v>
      </c>
    </row>
    <row r="9" spans="2:20">
      <c r="M9" s="17" t="str">
        <f>IF(C13&gt;C7*Params!F8,B13,"Others")</f>
        <v>BTC</v>
      </c>
      <c r="N9" s="18">
        <f>IF(C13&gt;C7*0.1,C13,C7)</f>
        <v>1251.63330654378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353.47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284.84394038882107</v>
      </c>
    </row>
    <row r="12" spans="2:20">
      <c r="B12" s="7" t="s">
        <v>19</v>
      </c>
      <c r="C12" s="1">
        <f>[2]ETH!J4</f>
        <v>1260.7809431699131</v>
      </c>
      <c r="D12" s="20">
        <f>C12/$C$7</f>
        <v>0.30070066344860996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1042.0824565736348</v>
      </c>
    </row>
    <row r="13" spans="2:20">
      <c r="B13" s="7" t="s">
        <v>4</v>
      </c>
      <c r="C13" s="1">
        <f>[2]BTC!J4</f>
        <v>1251.63330654378</v>
      </c>
      <c r="D13" s="20">
        <f t="shared" ref="D13:D55" si="0">C13/$C$7</f>
        <v>0.29851892012724512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353.47</v>
      </c>
      <c r="D14" s="20">
        <f t="shared" si="0"/>
        <v>8.4303830958885176E-2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284.84394038882107</v>
      </c>
      <c r="D15" s="20">
        <f t="shared" si="0"/>
        <v>6.7936275780694069E-2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179.71129315456926</v>
      </c>
      <c r="D16" s="20">
        <f t="shared" si="0"/>
        <v>4.2861771803846052E-2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2.9335930087257406E-2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2.8083786729874469E-2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1.4918393715105289E-2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55.778841063576102</v>
      </c>
      <c r="D20" s="20">
        <f t="shared" si="0"/>
        <v>1.3303448632433424E-2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48.223700702342718</v>
      </c>
      <c r="D21" s="20">
        <f t="shared" si="0"/>
        <v>1.1501521238640259E-2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1.1522103922889474E-2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45.149022245613232</v>
      </c>
      <c r="D23" s="20">
        <f t="shared" si="0"/>
        <v>1.0768199675653164E-2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42.791865006076783</v>
      </c>
      <c r="D24" s="20">
        <f t="shared" si="0"/>
        <v>1.0206009431883132E-2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41.503178034990192</v>
      </c>
      <c r="D25" s="20">
        <f t="shared" si="0"/>
        <v>9.8986530831989394E-3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40.172606625856687</v>
      </c>
      <c r="D26" s="20">
        <f t="shared" si="0"/>
        <v>9.5813071495855721E-3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7.2123457385257234E-3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22.517349143188962</v>
      </c>
      <c r="D28" s="20">
        <f t="shared" si="0"/>
        <v>5.3704665058126573E-3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21.367207069748012</v>
      </c>
      <c r="D29" s="20">
        <f t="shared" si="0"/>
        <v>5.096153599659186E-3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18.891262543906173</v>
      </c>
      <c r="D30" s="20">
        <f t="shared" si="0"/>
        <v>4.5056321727484222E-3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13.6018628068504</v>
      </c>
      <c r="D31" s="20">
        <f t="shared" si="0"/>
        <v>3.2440918403108141E-3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13.075860505154328</v>
      </c>
      <c r="D32" s="20">
        <f t="shared" si="0"/>
        <v>3.1186384521133142E-3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12.810695108572263</v>
      </c>
      <c r="D33" s="20">
        <f t="shared" si="0"/>
        <v>3.0553955778394011E-3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12.203254815428723</v>
      </c>
      <c r="D34" s="20">
        <f t="shared" si="0"/>
        <v>2.9105189439219861E-3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11.831945128022799</v>
      </c>
      <c r="D35" s="20">
        <f t="shared" si="0"/>
        <v>2.8219602851377455E-3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11.689135232446088</v>
      </c>
      <c r="D36" s="20">
        <f t="shared" si="0"/>
        <v>2.7878996256872827E-3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2.5042867147658759E-3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7.9559053647842397</v>
      </c>
      <c r="D38" s="20">
        <f t="shared" si="0"/>
        <v>1.8975112484727365E-3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5.8021886970455521</v>
      </c>
      <c r="D39" s="20">
        <f t="shared" si="0"/>
        <v>1.3838422924358005E-3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5.6416417159729368</v>
      </c>
      <c r="D40" s="20">
        <f t="shared" si="0"/>
        <v>1.3455512760742845E-3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4.5429727743406927</v>
      </c>
      <c r="D41" s="20">
        <f t="shared" si="0"/>
        <v>1.0835148918404258E-3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4.3082636662482541</v>
      </c>
      <c r="D42" s="20">
        <f t="shared" si="0"/>
        <v>1.0275359488660981E-3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4.1485568752090911</v>
      </c>
      <c r="D43" s="20">
        <f t="shared" si="0"/>
        <v>9.8944532076540603E-4</v>
      </c>
    </row>
    <row r="44" spans="2:14">
      <c r="B44" s="22" t="s">
        <v>23</v>
      </c>
      <c r="C44" s="9">
        <f>[2]LUNA!J4</f>
        <v>4.0668810129169319</v>
      </c>
      <c r="D44" s="20">
        <f t="shared" si="0"/>
        <v>9.6996534201728216E-4</v>
      </c>
    </row>
    <row r="45" spans="2:14">
      <c r="B45" s="22" t="s">
        <v>36</v>
      </c>
      <c r="C45" s="9">
        <f>[2]AMP!$J$4</f>
        <v>3.6432470454833261</v>
      </c>
      <c r="D45" s="20">
        <f t="shared" si="0"/>
        <v>8.6892715948704035E-4</v>
      </c>
    </row>
    <row r="46" spans="2:14">
      <c r="B46" s="22" t="s">
        <v>62</v>
      </c>
      <c r="C46" s="10">
        <f>[2]SEI!$J$4</f>
        <v>1.9685330309775559</v>
      </c>
      <c r="D46" s="20">
        <f t="shared" si="0"/>
        <v>4.6950201114808534E-4</v>
      </c>
    </row>
    <row r="47" spans="2:14">
      <c r="B47" s="7" t="s">
        <v>25</v>
      </c>
      <c r="C47" s="1">
        <f>[2]POLIS!J4</f>
        <v>2.9716740063452951</v>
      </c>
      <c r="D47" s="20">
        <f t="shared" si="0"/>
        <v>7.0875464140053416E-4</v>
      </c>
    </row>
    <row r="48" spans="2:14">
      <c r="B48" s="22" t="s">
        <v>40</v>
      </c>
      <c r="C48" s="9">
        <f>[2]SHPING!$J$4</f>
        <v>2.7768804831778189</v>
      </c>
      <c r="D48" s="20">
        <f t="shared" si="0"/>
        <v>6.6229570500141513E-4</v>
      </c>
    </row>
    <row r="49" spans="2:4">
      <c r="B49" s="22" t="s">
        <v>50</v>
      </c>
      <c r="C49" s="9">
        <f>[2]KAVA!$J$4</f>
        <v>2.258511292608306</v>
      </c>
      <c r="D49" s="20">
        <f t="shared" si="0"/>
        <v>5.3866284049787494E-4</v>
      </c>
    </row>
    <row r="50" spans="2:4">
      <c r="B50" s="22" t="s">
        <v>63</v>
      </c>
      <c r="C50" s="10">
        <f>[2]MEME!$J$4</f>
        <v>1.9819168218652006</v>
      </c>
      <c r="D50" s="20">
        <f t="shared" si="0"/>
        <v>4.7269409207314567E-4</v>
      </c>
    </row>
    <row r="51" spans="2:4">
      <c r="B51" s="7" t="s">
        <v>28</v>
      </c>
      <c r="C51" s="1">
        <f>[2]ATLAS!O47</f>
        <v>1.7502722590897974</v>
      </c>
      <c r="D51" s="20">
        <f t="shared" si="0"/>
        <v>4.1744605387255591E-4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4.0469120668378705E-4</v>
      </c>
    </row>
    <row r="53" spans="2:4">
      <c r="B53" s="22" t="s">
        <v>65</v>
      </c>
      <c r="C53" s="10">
        <f>[2]DYDX!$J$4</f>
        <v>1.0117172434509158</v>
      </c>
      <c r="D53" s="20">
        <f t="shared" si="0"/>
        <v>2.4129810017844592E-4</v>
      </c>
    </row>
    <row r="54" spans="2:4">
      <c r="B54" s="22" t="s">
        <v>66</v>
      </c>
      <c r="C54" s="10">
        <f>[2]TIA!$J$4</f>
        <v>0.9415261277297009</v>
      </c>
      <c r="D54" s="20">
        <f t="shared" si="0"/>
        <v>2.2455727364556661E-4</v>
      </c>
    </row>
    <row r="55" spans="2:4">
      <c r="B55" s="22" t="s">
        <v>43</v>
      </c>
      <c r="C55" s="9">
        <f>[2]TRX!$J$4</f>
        <v>0.94589537004613888</v>
      </c>
      <c r="D55" s="20">
        <f t="shared" si="0"/>
        <v>2.2559935321572362E-4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2023-12-19T13:54:30Z</dcterms:modified>
</cp:coreProperties>
</file>